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30" yWindow="255" windowWidth="15450" windowHeight="10320"/>
  </bookViews>
  <sheets>
    <sheet name="консолидация" sheetId="5" r:id="rId1"/>
  </sheets>
  <definedNames>
    <definedName name="_xlnm.Print_Titles" localSheetId="0">консолидация!$11:$11</definedName>
  </definedNames>
  <calcPr calcId="144525"/>
</workbook>
</file>

<file path=xl/calcChain.xml><?xml version="1.0" encoding="utf-8"?>
<calcChain xmlns="http://schemas.openxmlformats.org/spreadsheetml/2006/main">
  <c r="V13" i="5" l="1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L25" i="5" s="1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L39" i="5" s="1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K56" i="5" s="1"/>
  <c r="I57" i="5"/>
  <c r="I58" i="5"/>
  <c r="I59" i="5"/>
  <c r="I60" i="5"/>
  <c r="I61" i="5"/>
  <c r="I12" i="5"/>
  <c r="M39" i="5"/>
  <c r="M56" i="5"/>
  <c r="F56" i="5"/>
  <c r="L56" i="5"/>
  <c r="L38" i="5"/>
  <c r="F39" i="5"/>
  <c r="K39" i="5"/>
  <c r="M61" i="5" l="1"/>
  <c r="M60" i="5"/>
  <c r="M59" i="5"/>
  <c r="M58" i="5"/>
  <c r="M57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4" i="5"/>
  <c r="M13" i="5"/>
  <c r="M12" i="5"/>
  <c r="K13" i="5"/>
  <c r="L13" i="5"/>
  <c r="K14" i="5"/>
  <c r="L14" i="5"/>
  <c r="K15" i="5"/>
  <c r="L15" i="5"/>
  <c r="M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K38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7" i="5"/>
  <c r="L57" i="5"/>
  <c r="K58" i="5"/>
  <c r="L58" i="5"/>
  <c r="K59" i="5"/>
  <c r="L59" i="5"/>
  <c r="K60" i="5"/>
  <c r="L60" i="5"/>
  <c r="K61" i="5"/>
  <c r="L61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7" i="5"/>
  <c r="F58" i="5"/>
  <c r="F59" i="5"/>
  <c r="F60" i="5"/>
  <c r="F61" i="5"/>
  <c r="F12" i="5"/>
  <c r="L12" i="5"/>
  <c r="K12" i="5"/>
</calcChain>
</file>

<file path=xl/sharedStrings.xml><?xml version="1.0" encoding="utf-8"?>
<sst xmlns="http://schemas.openxmlformats.org/spreadsheetml/2006/main" count="274" uniqueCount="139">
  <si>
    <t>Администрация Усть-Турского сельского поселения</t>
  </si>
  <si>
    <t>(наименование органа, исполняющего бюджет)</t>
  </si>
  <si>
    <t xml:space="preserve"> на 01.04.2014 г.</t>
  </si>
  <si>
    <t>руб.</t>
  </si>
  <si>
    <t>Раздел</t>
  </si>
  <si>
    <t>КФСР</t>
  </si>
  <si>
    <t>Наименование КФСР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</si>
  <si>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</si>
  <si>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</si>
  <si>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</si>
  <si>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</si>
  <si>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</si>
  <si>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</si>
  <si>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</si>
  <si>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</si>
  <si>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</si>
  <si>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</si>
  <si>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</si>
  <si>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</si>
  <si>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</si>
  <si>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</si>
  <si>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0203</t>
  </si>
  <si>
    <t>Мобилизационная и вневойсковая подготовка</t>
  </si>
  <si>
    <t>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</si>
  <si>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</si>
  <si>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</si>
  <si>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</si>
  <si>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</si>
  <si>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</t>
  </si>
  <si>
    <t>0406</t>
  </si>
  <si>
    <t>Водные ресурсы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</si>
  <si>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</si>
  <si>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</si>
  <si>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</si>
  <si>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</si>
  <si>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</si>
  <si>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</si>
  <si>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</si>
  <si>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</si>
  <si>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</si>
  <si>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</si>
  <si>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</si>
  <si>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</si>
  <si>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</si>
  <si>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</t>
  </si>
  <si>
    <t>0701</t>
  </si>
  <si>
    <t>Дошкольное образование</t>
  </si>
  <si>
    <t>08</t>
  </si>
  <si>
    <t>0801</t>
  </si>
  <si>
    <t>Культура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</si>
  <si>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</si>
  <si>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</si>
  <si>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</si>
  <si>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</si>
  <si>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</si>
  <si>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</si>
  <si>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</si>
  <si>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11</t>
  </si>
  <si>
    <t>1102</t>
  </si>
  <si>
    <t>Массовый спорт</t>
  </si>
  <si>
    <t>Итого</t>
  </si>
  <si>
    <t>Утвержденный годовой план на 2014 год</t>
  </si>
  <si>
    <t>Отклонение</t>
  </si>
  <si>
    <t>Уточненный  план 1 квартала</t>
  </si>
  <si>
    <t>% испол.</t>
  </si>
  <si>
    <t>Удел.вес в структуре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</si>
  <si>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</si>
  <si>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</si>
  <si>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</si>
  <si>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</si>
  <si>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0100 </t>
  </si>
  <si>
    <t>0200</t>
  </si>
  <si>
    <t>0300</t>
  </si>
  <si>
    <t>0400</t>
  </si>
  <si>
    <t>0500</t>
  </si>
  <si>
    <t>ЖИЛИЩНО-КОММУНАЛЬНОЕ ХОЗЯЙСТВО</t>
  </si>
  <si>
    <t>0700</t>
  </si>
  <si>
    <t>ОБРАЗОВАНИЕ</t>
  </si>
  <si>
    <t>СОЦИАЛЬНАЯ ПОЛИТИКА</t>
  </si>
  <si>
    <t>КУЛЬТУРА</t>
  </si>
  <si>
    <t>0800</t>
  </si>
  <si>
    <t>1000</t>
  </si>
  <si>
    <t>1100</t>
  </si>
  <si>
    <t>исп. Кристель И.В., тел. 2 44 03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</si>
  <si>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</si>
  <si>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</si>
  <si>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</si>
  <si>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</si>
  <si>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</si>
  <si>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</si>
  <si>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</si>
  <si>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</si>
  <si>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06</t>
  </si>
  <si>
    <t>0603</t>
  </si>
  <si>
    <t>Охрана объектов растительного и животного мира и среды их обитания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</si>
  <si>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</si>
  <si>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</si>
  <si>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</si>
  <si>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</si>
  <si>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</si>
  <si>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</si>
  <si>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0804</t>
  </si>
  <si>
    <t>Другие вопросы в области культуры, кинематографии</t>
  </si>
  <si>
    <t>09</t>
  </si>
  <si>
    <t>0901</t>
  </si>
  <si>
    <t>Стационарная медицинская помощь</t>
  </si>
  <si>
    <t>1004</t>
  </si>
  <si>
    <t>Охрана семьи и детства</t>
  </si>
  <si>
    <t>12</t>
  </si>
  <si>
    <t>1201</t>
  </si>
  <si>
    <t>Телевидение и радиовещание</t>
  </si>
  <si>
    <t>1202</t>
  </si>
  <si>
    <t>Периодическая печать и издательства</t>
  </si>
  <si>
    <t>КОСГУ (кроме): 251</t>
  </si>
  <si>
    <t>0600</t>
  </si>
  <si>
    <t>ОХРАНА ОКРУЖАЮЩЕЙ СРЕДЫ</t>
  </si>
  <si>
    <t>1200</t>
  </si>
  <si>
    <t>СРЕДСТВА МАССОВОЙ ИНФОРМАЦИИ</t>
  </si>
  <si>
    <t>Дата печати 14.04.2014 (16:28:46)</t>
  </si>
  <si>
    <t>Бюджет: Консолидированный</t>
  </si>
  <si>
    <t>0900</t>
  </si>
  <si>
    <t>ЗДРАВООХРАНЕНИЕ</t>
  </si>
  <si>
    <t>Уточненный  годовой план на 2014 год</t>
  </si>
  <si>
    <t>Уточненный  план 2 квартала</t>
  </si>
  <si>
    <t>Уточненный  план 1 полугодия</t>
  </si>
  <si>
    <t>Остаток от плана 1 полугодия</t>
  </si>
  <si>
    <t>Утв. план ассигнования 2014  год</t>
  </si>
  <si>
    <t>Ассигнования 2014  год</t>
  </si>
  <si>
    <t>Распр. КП - расходы 1кв</t>
  </si>
  <si>
    <t>Распр. КП - расходы 2кв</t>
  </si>
  <si>
    <t>Всего выбытий (бух.уч.)</t>
  </si>
  <si>
    <t/>
  </si>
  <si>
    <t>0604</t>
  </si>
  <si>
    <t>1101</t>
  </si>
  <si>
    <t>Прикладные научные исследования в области охраны окружающей среды</t>
  </si>
  <si>
    <t>Физическая культура</t>
  </si>
  <si>
    <t>Исполнено за 1 полугодия</t>
  </si>
  <si>
    <r>
      <t xml:space="preserve">Исполнение расходов </t>
    </r>
    <r>
      <rPr>
        <b/>
        <u/>
        <sz val="14"/>
        <rFont val="Times New Roman"/>
        <family val="1"/>
        <charset val="204"/>
      </rPr>
      <t>консолидированного</t>
    </r>
    <r>
      <rPr>
        <b/>
        <sz val="14"/>
        <rFont val="Times New Roman"/>
        <family val="1"/>
        <charset val="204"/>
      </rPr>
      <t xml:space="preserve"> бюджета Кунгурского муниципального района за 1 полугодие 2014 года, руб.</t>
    </r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</si>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</sst>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4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9" fontId="13" fillId="0" borderId="3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4" fontId="3" fillId="0" borderId="0" xfId="0" applyNumberFormat="1" applyFont="1"/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topLeftCell="B1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C3" sqref="C3"/>
    </sheetView>
  </sheetViews>
  <sheetFormatPr defaultRowHeight="12.75" outlineLevelRow="1" x14ac:dyDescent="0.2"/>
  <cols>
    <col min="1" max="1" width="6.7109375" style="9" hidden="1" customWidth="1"/>
    <col min="2" max="2" width="6.7109375" style="9" customWidth="1"/>
    <col min="3" max="3" width="30.7109375" style="9" customWidth="1"/>
    <col min="4" max="6" width="12.28515625" style="9" customWidth="1"/>
    <col min="7" max="8" width="12.28515625" style="9" hidden="1" customWidth="1"/>
    <col min="9" max="11" width="12.28515625" style="9" customWidth="1"/>
    <col min="12" max="13" width="8.7109375" style="9" customWidth="1"/>
    <col min="14" max="14" width="9.140625" style="9"/>
    <col min="15" max="22" width="0" style="9" hidden="1" customWidth="1"/>
    <col min="23" max="16384" width="9.140625" style="9"/>
  </cols>
  <sheetData>
    <row r="1" spans="1:22" ht="12.75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</row>
    <row r="2" spans="1:22" ht="38.25" customHeight="1" x14ac:dyDescent="0.3">
      <c r="A2" s="10" t="s">
        <v>1</v>
      </c>
      <c r="B2" s="44" t="s">
        <v>137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22" ht="18.75" customHeight="1" x14ac:dyDescent="0.2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2" ht="14.25" hidden="1" x14ac:dyDescent="0.2">
      <c r="A4" s="3" t="s">
        <v>2</v>
      </c>
      <c r="B4" s="1"/>
      <c r="C4" s="1"/>
      <c r="D4" s="1"/>
      <c r="E4" s="2"/>
      <c r="F4" s="2"/>
      <c r="G4" s="2"/>
      <c r="H4" s="2"/>
      <c r="I4" s="1"/>
      <c r="J4" s="2"/>
      <c r="K4" s="2"/>
      <c r="L4" s="2"/>
      <c r="M4" s="2"/>
    </row>
    <row r="5" spans="1:22" hidden="1" x14ac:dyDescent="0.2">
      <c r="A5" s="8" t="s">
        <v>118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22" hidden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22" ht="12.75" hidden="1" customHeight="1" x14ac:dyDescent="0.2">
      <c r="A7" s="11" t="s">
        <v>119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22" ht="12.75" hidden="1" customHeight="1" x14ac:dyDescent="0.2">
      <c r="A8" s="11" t="s">
        <v>113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22" hidden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22" x14ac:dyDescent="0.2">
      <c r="A10" s="8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22" ht="52.5" x14ac:dyDescent="0.2">
      <c r="A11" s="13" t="s">
        <v>4</v>
      </c>
      <c r="B11" s="13" t="s">
        <v>5</v>
      </c>
      <c r="C11" s="13" t="s">
        <v>6</v>
      </c>
      <c r="D11" s="4" t="s">
        <v>61</v>
      </c>
      <c r="E11" s="4" t="s">
        <v>122</v>
      </c>
      <c r="F11" s="4" t="s">
        <v>62</v>
      </c>
      <c r="G11" s="4" t="s">
        <v>63</v>
      </c>
      <c r="H11" s="4" t="s">
        <v>123</v>
      </c>
      <c r="I11" s="4" t="s">
        <v>124</v>
      </c>
      <c r="J11" s="4" t="s">
        <v>136</v>
      </c>
      <c r="K11" s="4" t="s">
        <v>125</v>
      </c>
      <c r="L11" s="4" t="s">
        <v>64</v>
      </c>
      <c r="M11" s="4" t="s">
        <v>65</v>
      </c>
      <c r="O11" s="28" t="s">
        <v>4</v>
      </c>
      <c r="P11" s="28" t="s">
        <v>5</v>
      </c>
      <c r="Q11" s="28" t="s">
        <v>126</v>
      </c>
      <c r="R11" s="28" t="s">
        <v>127</v>
      </c>
      <c r="S11" s="28" t="s">
        <v>128</v>
      </c>
      <c r="T11" s="28" t="s">
        <v>129</v>
      </c>
      <c r="U11" s="28" t="s">
        <v>130</v>
      </c>
    </row>
    <row r="12" spans="1:22" ht="25.5" x14ac:dyDescent="0.2">
      <c r="A12" s="14" t="s">
        <v>7</v>
      </c>
      <c r="B12" s="26" t="s">
        <v>70</v>
      </c>
      <c r="C12" s="5" t="s">
        <v>66</v>
      </c>
      <c r="D12" s="23">
        <v>129437498.83</v>
      </c>
      <c r="E12" s="23">
        <v>134281480.56999999</v>
      </c>
      <c r="F12" s="23">
        <f>E12-D12</f>
        <v>4843981.7399999946</v>
      </c>
      <c r="G12" s="23">
        <v>27085982.510000002</v>
      </c>
      <c r="H12" s="23">
        <v>33104530.579999998</v>
      </c>
      <c r="I12" s="23">
        <f>G12+H12</f>
        <v>60190513.090000004</v>
      </c>
      <c r="J12" s="23">
        <v>57248293.710000001</v>
      </c>
      <c r="K12" s="23">
        <f>I12-J12</f>
        <v>2942219.3800000027</v>
      </c>
      <c r="L12" s="15">
        <f>J12/I12</f>
        <v>0.95111822064715346</v>
      </c>
      <c r="M12" s="15">
        <f>J12/J61</f>
        <v>9.5750741083187693E-2</v>
      </c>
      <c r="O12" s="29" t="s">
        <v>7</v>
      </c>
      <c r="P12" s="30" t="s">
        <v>131</v>
      </c>
      <c r="Q12" s="31">
        <v>129437498.83</v>
      </c>
      <c r="R12" s="31">
        <v>134281480.56999999</v>
      </c>
      <c r="S12" s="31">
        <v>27085982.510000002</v>
      </c>
      <c r="T12" s="31">
        <v>33104530.579999998</v>
      </c>
      <c r="U12" s="31">
        <v>57248293.710000001</v>
      </c>
      <c r="V12" s="38">
        <f>Q12-D12</f>
        <v>0</v>
      </c>
    </row>
    <row r="13" spans="1:22" ht="45" outlineLevel="1" x14ac:dyDescent="0.2">
      <c r="A13" s="16" t="s">
        <v>7</v>
      </c>
      <c r="B13" s="17" t="s">
        <v>8</v>
      </c>
      <c r="C13" s="16" t="s">
        <v>9</v>
      </c>
      <c r="D13" s="24">
        <v>14180080</v>
      </c>
      <c r="E13" s="24">
        <v>14186496</v>
      </c>
      <c r="F13" s="24">
        <f t="shared" ref="F13:F61" si="0">E13-D13</f>
        <v>6416</v>
      </c>
      <c r="G13" s="24">
        <v>2535590.42</v>
      </c>
      <c r="H13" s="24">
        <v>3660315.15</v>
      </c>
      <c r="I13" s="24">
        <f t="shared" ref="I13:I61" si="1">G13+H13</f>
        <v>6195905.5700000003</v>
      </c>
      <c r="J13" s="24">
        <v>6011689.0800000001</v>
      </c>
      <c r="K13" s="24">
        <f t="shared" ref="K13:K61" si="2">I13-J13</f>
        <v>184216.49000000022</v>
      </c>
      <c r="L13" s="18">
        <f t="shared" ref="L13:L61" si="3">J13/I13</f>
        <v>0.97026802814878921</v>
      </c>
      <c r="M13" s="18">
        <f>J13/J61</f>
        <v>1.0054861852959614E-2</v>
      </c>
      <c r="O13" s="32" t="s">
        <v>7</v>
      </c>
      <c r="P13" s="33" t="s">
        <v>8</v>
      </c>
      <c r="Q13" s="34">
        <v>14180080</v>
      </c>
      <c r="R13" s="34">
        <v>14186496</v>
      </c>
      <c r="S13" s="34">
        <v>2535590.42</v>
      </c>
      <c r="T13" s="34">
        <v>3660315.15</v>
      </c>
      <c r="U13" s="34">
        <v>6011689.0800000001</v>
      </c>
      <c r="V13" s="38">
        <f t="shared" ref="V13:V61" si="4">Q13-D13</f>
        <v>0</v>
      </c>
    </row>
    <row r="14" spans="1:22" ht="56.25" outlineLevel="1" x14ac:dyDescent="0.2">
      <c r="A14" s="16" t="s">
        <v>7</v>
      </c>
      <c r="B14" s="17" t="s">
        <v>10</v>
      </c>
      <c r="C14" s="16" t="s">
        <v>11</v>
      </c>
      <c r="D14" s="24">
        <v>4270473.2699999996</v>
      </c>
      <c r="E14" s="24">
        <v>4059281.27</v>
      </c>
      <c r="F14" s="24">
        <f t="shared" si="0"/>
        <v>-211191.99999999953</v>
      </c>
      <c r="G14" s="24">
        <v>862101.69</v>
      </c>
      <c r="H14" s="24">
        <v>1032629.8</v>
      </c>
      <c r="I14" s="24">
        <f t="shared" si="1"/>
        <v>1894731.49</v>
      </c>
      <c r="J14" s="24">
        <v>1674673.67</v>
      </c>
      <c r="K14" s="24">
        <f t="shared" si="2"/>
        <v>220057.82000000007</v>
      </c>
      <c r="L14" s="18">
        <f t="shared" si="3"/>
        <v>0.88385804470901574</v>
      </c>
      <c r="M14" s="18">
        <f>J14/J61</f>
        <v>2.8009785896377188E-3</v>
      </c>
      <c r="O14" s="32" t="s">
        <v>7</v>
      </c>
      <c r="P14" s="33" t="s">
        <v>10</v>
      </c>
      <c r="Q14" s="34">
        <v>4270473.2699999996</v>
      </c>
      <c r="R14" s="34">
        <v>4059281.27</v>
      </c>
      <c r="S14" s="34">
        <v>862101.69</v>
      </c>
      <c r="T14" s="34">
        <v>1032629.8</v>
      </c>
      <c r="U14" s="34">
        <v>1674673.67</v>
      </c>
      <c r="V14" s="38">
        <f t="shared" si="4"/>
        <v>0</v>
      </c>
    </row>
    <row r="15" spans="1:22" ht="67.5" outlineLevel="1" x14ac:dyDescent="0.2">
      <c r="A15" s="16" t="s">
        <v>7</v>
      </c>
      <c r="B15" s="17" t="s">
        <v>12</v>
      </c>
      <c r="C15" s="16" t="s">
        <v>13</v>
      </c>
      <c r="D15" s="24">
        <v>59990664.170000002</v>
      </c>
      <c r="E15" s="24">
        <v>63115551.210000001</v>
      </c>
      <c r="F15" s="24">
        <f t="shared" si="0"/>
        <v>3124887.0399999991</v>
      </c>
      <c r="G15" s="24">
        <v>13228932.369999999</v>
      </c>
      <c r="H15" s="24">
        <v>16551474.460000001</v>
      </c>
      <c r="I15" s="24">
        <f t="shared" si="1"/>
        <v>29780406.829999998</v>
      </c>
      <c r="J15" s="24">
        <v>28582578.899999999</v>
      </c>
      <c r="K15" s="24">
        <f t="shared" si="2"/>
        <v>1197827.9299999997</v>
      </c>
      <c r="L15" s="18">
        <f t="shared" si="3"/>
        <v>0.95977798635063172</v>
      </c>
      <c r="M15" s="18">
        <f t="shared" ref="M15" si="5">J15/J61</f>
        <v>4.7805845980447535E-2</v>
      </c>
      <c r="O15" s="32" t="s">
        <v>7</v>
      </c>
      <c r="P15" s="33" t="s">
        <v>12</v>
      </c>
      <c r="Q15" s="34">
        <v>59990664.170000002</v>
      </c>
      <c r="R15" s="34">
        <v>63115551.210000001</v>
      </c>
      <c r="S15" s="34">
        <v>13228932.369999999</v>
      </c>
      <c r="T15" s="34">
        <v>16551474.460000001</v>
      </c>
      <c r="U15" s="34">
        <v>28582578.899999999</v>
      </c>
      <c r="V15" s="38">
        <f t="shared" si="4"/>
        <v>0</v>
      </c>
    </row>
    <row r="16" spans="1:22" ht="45" outlineLevel="1" x14ac:dyDescent="0.2">
      <c r="A16" s="16" t="s">
        <v>7</v>
      </c>
      <c r="B16" s="17" t="s">
        <v>84</v>
      </c>
      <c r="C16" s="16" t="s">
        <v>85</v>
      </c>
      <c r="D16" s="24">
        <v>14204810</v>
      </c>
      <c r="E16" s="24">
        <v>14218771</v>
      </c>
      <c r="F16" s="24">
        <f t="shared" si="0"/>
        <v>13961</v>
      </c>
      <c r="G16" s="24">
        <v>3667299</v>
      </c>
      <c r="H16" s="24">
        <v>3095799.5</v>
      </c>
      <c r="I16" s="24">
        <f t="shared" si="1"/>
        <v>6763098.5</v>
      </c>
      <c r="J16" s="24">
        <v>6439895.7400000002</v>
      </c>
      <c r="K16" s="24">
        <f t="shared" si="2"/>
        <v>323202.75999999978</v>
      </c>
      <c r="L16" s="18">
        <f t="shared" si="3"/>
        <v>0.95221084536917511</v>
      </c>
      <c r="M16" s="18">
        <f>J16/J61</f>
        <v>1.0771059705762948E-2</v>
      </c>
      <c r="O16" s="32" t="s">
        <v>7</v>
      </c>
      <c r="P16" s="33" t="s">
        <v>84</v>
      </c>
      <c r="Q16" s="34">
        <v>14204810</v>
      </c>
      <c r="R16" s="34">
        <v>14218771</v>
      </c>
      <c r="S16" s="34">
        <v>3667299</v>
      </c>
      <c r="T16" s="34">
        <v>3095799.5</v>
      </c>
      <c r="U16" s="34">
        <v>6439895.7400000002</v>
      </c>
      <c r="V16" s="38">
        <f t="shared" si="4"/>
        <v>0</v>
      </c>
    </row>
    <row r="17" spans="1:22" ht="22.5" outlineLevel="1" x14ac:dyDescent="0.2">
      <c r="A17" s="16" t="s">
        <v>7</v>
      </c>
      <c r="B17" s="17" t="s">
        <v>14</v>
      </c>
      <c r="C17" s="16" t="s">
        <v>15</v>
      </c>
      <c r="D17" s="24">
        <v>2848000</v>
      </c>
      <c r="E17" s="24">
        <v>3208135</v>
      </c>
      <c r="F17" s="24">
        <f t="shared" si="0"/>
        <v>360135</v>
      </c>
      <c r="G17" s="24">
        <v>12000</v>
      </c>
      <c r="H17" s="24">
        <v>12000</v>
      </c>
      <c r="I17" s="24">
        <f t="shared" si="1"/>
        <v>24000</v>
      </c>
      <c r="J17" s="24">
        <v>24000</v>
      </c>
      <c r="K17" s="24">
        <f t="shared" si="2"/>
        <v>0</v>
      </c>
      <c r="L17" s="18">
        <f t="shared" si="3"/>
        <v>1</v>
      </c>
      <c r="M17" s="18">
        <f>J17/J61</f>
        <v>4.0141245041074333E-5</v>
      </c>
      <c r="O17" s="32" t="s">
        <v>7</v>
      </c>
      <c r="P17" s="33" t="s">
        <v>14</v>
      </c>
      <c r="Q17" s="34">
        <v>2848000</v>
      </c>
      <c r="R17" s="34">
        <v>3208135</v>
      </c>
      <c r="S17" s="34">
        <v>12000</v>
      </c>
      <c r="T17" s="34">
        <v>12000</v>
      </c>
      <c r="U17" s="34">
        <v>24000</v>
      </c>
      <c r="V17" s="38">
        <f t="shared" si="4"/>
        <v>0</v>
      </c>
    </row>
    <row r="18" spans="1:22" outlineLevel="1" x14ac:dyDescent="0.2">
      <c r="A18" s="16" t="s">
        <v>7</v>
      </c>
      <c r="B18" s="17" t="s">
        <v>16</v>
      </c>
      <c r="C18" s="16" t="s">
        <v>17</v>
      </c>
      <c r="D18" s="24">
        <v>4312515</v>
      </c>
      <c r="E18" s="24">
        <v>3917304.82</v>
      </c>
      <c r="F18" s="24">
        <f t="shared" si="0"/>
        <v>-395210.18000000017</v>
      </c>
      <c r="G18" s="24">
        <v>3750</v>
      </c>
      <c r="H18" s="24">
        <v>10103</v>
      </c>
      <c r="I18" s="24">
        <f t="shared" si="1"/>
        <v>13853</v>
      </c>
      <c r="J18" s="24">
        <v>0</v>
      </c>
      <c r="K18" s="24">
        <f t="shared" si="2"/>
        <v>13853</v>
      </c>
      <c r="L18" s="18">
        <f t="shared" si="3"/>
        <v>0</v>
      </c>
      <c r="M18" s="18">
        <f>J18/J61</f>
        <v>0</v>
      </c>
      <c r="O18" s="32" t="s">
        <v>7</v>
      </c>
      <c r="P18" s="33" t="s">
        <v>16</v>
      </c>
      <c r="Q18" s="34">
        <v>4312515</v>
      </c>
      <c r="R18" s="34">
        <v>3917304.82</v>
      </c>
      <c r="S18" s="34">
        <v>3750</v>
      </c>
      <c r="T18" s="34">
        <v>10103</v>
      </c>
      <c r="U18" s="34">
        <v>0</v>
      </c>
      <c r="V18" s="38">
        <f t="shared" si="4"/>
        <v>0</v>
      </c>
    </row>
    <row r="19" spans="1:22" outlineLevel="1" x14ac:dyDescent="0.2">
      <c r="A19" s="16" t="s">
        <v>7</v>
      </c>
      <c r="B19" s="17" t="s">
        <v>18</v>
      </c>
      <c r="C19" s="16" t="s">
        <v>19</v>
      </c>
      <c r="D19" s="24">
        <v>29630956.390000001</v>
      </c>
      <c r="E19" s="24">
        <v>31575941.27</v>
      </c>
      <c r="F19" s="24">
        <f t="shared" si="0"/>
        <v>1944984.879999999</v>
      </c>
      <c r="G19" s="24">
        <v>6776309.0300000003</v>
      </c>
      <c r="H19" s="24">
        <v>8742208.6699999999</v>
      </c>
      <c r="I19" s="24">
        <f t="shared" si="1"/>
        <v>15518517.699999999</v>
      </c>
      <c r="J19" s="24">
        <v>14515456.32</v>
      </c>
      <c r="K19" s="24">
        <f t="shared" si="2"/>
        <v>1003061.379999999</v>
      </c>
      <c r="L19" s="18">
        <f t="shared" si="3"/>
        <v>0.93536358308242296</v>
      </c>
      <c r="M19" s="18">
        <f>J19/J61</f>
        <v>2.4277853709338798E-2</v>
      </c>
      <c r="O19" s="32" t="s">
        <v>7</v>
      </c>
      <c r="P19" s="33" t="s">
        <v>18</v>
      </c>
      <c r="Q19" s="34">
        <v>29630956.390000001</v>
      </c>
      <c r="R19" s="34">
        <v>31575941.27</v>
      </c>
      <c r="S19" s="34">
        <v>6776309.0300000003</v>
      </c>
      <c r="T19" s="34">
        <v>8742208.6699999999</v>
      </c>
      <c r="U19" s="34">
        <v>14515456.32</v>
      </c>
      <c r="V19" s="38">
        <f t="shared" si="4"/>
        <v>0</v>
      </c>
    </row>
    <row r="20" spans="1:22" x14ac:dyDescent="0.2">
      <c r="A20" s="14" t="s">
        <v>20</v>
      </c>
      <c r="B20" s="26" t="s">
        <v>71</v>
      </c>
      <c r="C20" s="6" t="s">
        <v>67</v>
      </c>
      <c r="D20" s="23">
        <v>2698500</v>
      </c>
      <c r="E20" s="23">
        <v>2698500</v>
      </c>
      <c r="F20" s="23">
        <f t="shared" si="0"/>
        <v>0</v>
      </c>
      <c r="G20" s="23">
        <v>2698500</v>
      </c>
      <c r="H20" s="23">
        <v>0</v>
      </c>
      <c r="I20" s="23">
        <f t="shared" si="1"/>
        <v>2698500</v>
      </c>
      <c r="J20" s="23">
        <v>1027765.89</v>
      </c>
      <c r="K20" s="23">
        <f t="shared" si="2"/>
        <v>1670734.1099999999</v>
      </c>
      <c r="L20" s="15">
        <f t="shared" si="3"/>
        <v>0.38086562534741525</v>
      </c>
      <c r="M20" s="15">
        <f>J20/J61</f>
        <v>1.7189917681394939E-3</v>
      </c>
      <c r="O20" s="29" t="s">
        <v>20</v>
      </c>
      <c r="P20" s="30" t="s">
        <v>131</v>
      </c>
      <c r="Q20" s="31">
        <v>2698500</v>
      </c>
      <c r="R20" s="31">
        <v>2698500</v>
      </c>
      <c r="S20" s="31">
        <v>2698500</v>
      </c>
      <c r="T20" s="31">
        <v>0</v>
      </c>
      <c r="U20" s="31">
        <v>1027765.89</v>
      </c>
      <c r="V20" s="38">
        <f t="shared" si="4"/>
        <v>0</v>
      </c>
    </row>
    <row r="21" spans="1:22" ht="22.5" outlineLevel="1" x14ac:dyDescent="0.2">
      <c r="A21" s="16" t="s">
        <v>20</v>
      </c>
      <c r="B21" s="17" t="s">
        <v>21</v>
      </c>
      <c r="C21" s="16" t="s">
        <v>22</v>
      </c>
      <c r="D21" s="24">
        <v>2698500</v>
      </c>
      <c r="E21" s="24">
        <v>2698500</v>
      </c>
      <c r="F21" s="24">
        <f t="shared" si="0"/>
        <v>0</v>
      </c>
      <c r="G21" s="24">
        <v>2698500</v>
      </c>
      <c r="H21" s="24">
        <v>0</v>
      </c>
      <c r="I21" s="24">
        <f t="shared" si="1"/>
        <v>2698500</v>
      </c>
      <c r="J21" s="24">
        <v>1027765.89</v>
      </c>
      <c r="K21" s="24">
        <f t="shared" si="2"/>
        <v>1670734.1099999999</v>
      </c>
      <c r="L21" s="18">
        <f t="shared" si="3"/>
        <v>0.38086562534741525</v>
      </c>
      <c r="M21" s="18">
        <f>J21/J61</f>
        <v>1.7189917681394939E-3</v>
      </c>
      <c r="O21" s="32" t="s">
        <v>20</v>
      </c>
      <c r="P21" s="33" t="s">
        <v>21</v>
      </c>
      <c r="Q21" s="34">
        <v>2698500</v>
      </c>
      <c r="R21" s="34">
        <v>2698500</v>
      </c>
      <c r="S21" s="34">
        <v>2698500</v>
      </c>
      <c r="T21" s="34">
        <v>0</v>
      </c>
      <c r="U21" s="34">
        <v>1027765.89</v>
      </c>
      <c r="V21" s="38">
        <f t="shared" si="4"/>
        <v>0</v>
      </c>
    </row>
    <row r="22" spans="1:22" ht="51" x14ac:dyDescent="0.2">
      <c r="A22" s="14" t="s">
        <v>23</v>
      </c>
      <c r="B22" s="26" t="s">
        <v>72</v>
      </c>
      <c r="C22" s="5" t="s">
        <v>68</v>
      </c>
      <c r="D22" s="23">
        <v>13658476</v>
      </c>
      <c r="E22" s="23">
        <v>12651699.42</v>
      </c>
      <c r="F22" s="23">
        <f t="shared" si="0"/>
        <v>-1006776.5800000001</v>
      </c>
      <c r="G22" s="23">
        <v>2346591.42</v>
      </c>
      <c r="H22" s="23">
        <v>2928428.22</v>
      </c>
      <c r="I22" s="23">
        <f t="shared" si="1"/>
        <v>5275019.6400000006</v>
      </c>
      <c r="J22" s="23">
        <v>4367016.41</v>
      </c>
      <c r="K22" s="23">
        <f t="shared" si="2"/>
        <v>908003.23000000045</v>
      </c>
      <c r="L22" s="15">
        <f t="shared" si="3"/>
        <v>0.82786732714420752</v>
      </c>
      <c r="M22" s="15">
        <f>J22/J61</f>
        <v>7.3040614921751146E-3</v>
      </c>
      <c r="O22" s="29" t="s">
        <v>23</v>
      </c>
      <c r="P22" s="30" t="s">
        <v>131</v>
      </c>
      <c r="Q22" s="31">
        <v>13658476</v>
      </c>
      <c r="R22" s="31">
        <v>12651699.42</v>
      </c>
      <c r="S22" s="31">
        <v>2346591.42</v>
      </c>
      <c r="T22" s="31">
        <v>2928428.22</v>
      </c>
      <c r="U22" s="31">
        <v>4367016.41</v>
      </c>
      <c r="V22" s="38">
        <f t="shared" si="4"/>
        <v>0</v>
      </c>
    </row>
    <row r="23" spans="1:22" ht="45" outlineLevel="1" x14ac:dyDescent="0.2">
      <c r="A23" s="16" t="s">
        <v>23</v>
      </c>
      <c r="B23" s="17" t="s">
        <v>24</v>
      </c>
      <c r="C23" s="16" t="s">
        <v>25</v>
      </c>
      <c r="D23" s="24">
        <v>5091575</v>
      </c>
      <c r="E23" s="24">
        <v>5552340.0599999996</v>
      </c>
      <c r="F23" s="24">
        <f t="shared" si="0"/>
        <v>460765.05999999959</v>
      </c>
      <c r="G23" s="24">
        <v>1309688.28</v>
      </c>
      <c r="H23" s="24">
        <v>1202427.33</v>
      </c>
      <c r="I23" s="24">
        <f t="shared" si="1"/>
        <v>2512115.6100000003</v>
      </c>
      <c r="J23" s="24">
        <v>2064240.87</v>
      </c>
      <c r="K23" s="24">
        <f t="shared" si="2"/>
        <v>447874.74000000022</v>
      </c>
      <c r="L23" s="18">
        <f t="shared" si="3"/>
        <v>0.82171412087200868</v>
      </c>
      <c r="M23" s="18">
        <f>J23/J61</f>
        <v>3.4525499411029365E-3</v>
      </c>
      <c r="O23" s="32" t="s">
        <v>23</v>
      </c>
      <c r="P23" s="33" t="s">
        <v>24</v>
      </c>
      <c r="Q23" s="34">
        <v>5091575</v>
      </c>
      <c r="R23" s="34">
        <v>5552340.0599999996</v>
      </c>
      <c r="S23" s="34">
        <v>1309688.28</v>
      </c>
      <c r="T23" s="34">
        <v>1202427.33</v>
      </c>
      <c r="U23" s="34">
        <v>2064240.87</v>
      </c>
      <c r="V23" s="38">
        <f t="shared" si="4"/>
        <v>0</v>
      </c>
    </row>
    <row r="24" spans="1:22" outlineLevel="1" x14ac:dyDescent="0.2">
      <c r="A24" s="16" t="s">
        <v>23</v>
      </c>
      <c r="B24" s="17" t="s">
        <v>26</v>
      </c>
      <c r="C24" s="16" t="s">
        <v>27</v>
      </c>
      <c r="D24" s="24">
        <v>8066901</v>
      </c>
      <c r="E24" s="24">
        <v>6599359.3600000003</v>
      </c>
      <c r="F24" s="24">
        <f t="shared" si="0"/>
        <v>-1467541.6399999997</v>
      </c>
      <c r="G24" s="24">
        <v>1036903.14</v>
      </c>
      <c r="H24" s="24">
        <v>1476000.89</v>
      </c>
      <c r="I24" s="24">
        <f t="shared" si="1"/>
        <v>2512904.0299999998</v>
      </c>
      <c r="J24" s="24">
        <v>2302775.54</v>
      </c>
      <c r="K24" s="24">
        <f t="shared" si="2"/>
        <v>210128.48999999976</v>
      </c>
      <c r="L24" s="18">
        <f t="shared" si="3"/>
        <v>0.91638021687601023</v>
      </c>
      <c r="M24" s="18">
        <f>J24/J61</f>
        <v>3.8515115510721781E-3</v>
      </c>
      <c r="O24" s="32" t="s">
        <v>23</v>
      </c>
      <c r="P24" s="33" t="s">
        <v>26</v>
      </c>
      <c r="Q24" s="34">
        <v>8066901</v>
      </c>
      <c r="R24" s="34">
        <v>6599359.3600000003</v>
      </c>
      <c r="S24" s="34">
        <v>1036903.14</v>
      </c>
      <c r="T24" s="34">
        <v>1476000.89</v>
      </c>
      <c r="U24" s="34">
        <v>2302775.54</v>
      </c>
      <c r="V24" s="38">
        <f t="shared" si="4"/>
        <v>0</v>
      </c>
    </row>
    <row r="25" spans="1:22" ht="33.75" outlineLevel="1" x14ac:dyDescent="0.2">
      <c r="A25" s="16" t="s">
        <v>23</v>
      </c>
      <c r="B25" s="17" t="s">
        <v>86</v>
      </c>
      <c r="C25" s="16" t="s">
        <v>87</v>
      </c>
      <c r="D25" s="24">
        <v>500000</v>
      </c>
      <c r="E25" s="24">
        <v>500000</v>
      </c>
      <c r="F25" s="24">
        <f t="shared" si="0"/>
        <v>0</v>
      </c>
      <c r="G25" s="24">
        <v>0</v>
      </c>
      <c r="H25" s="24">
        <v>250000</v>
      </c>
      <c r="I25" s="24">
        <f t="shared" si="1"/>
        <v>250000</v>
      </c>
      <c r="J25" s="24">
        <v>0</v>
      </c>
      <c r="K25" s="24">
        <f t="shared" si="2"/>
        <v>250000</v>
      </c>
      <c r="L25" s="18">
        <f t="shared" si="3"/>
        <v>0</v>
      </c>
      <c r="M25" s="18">
        <f>J25/J61</f>
        <v>0</v>
      </c>
      <c r="O25" s="32" t="s">
        <v>23</v>
      </c>
      <c r="P25" s="33" t="s">
        <v>86</v>
      </c>
      <c r="Q25" s="34">
        <v>500000</v>
      </c>
      <c r="R25" s="34">
        <v>500000</v>
      </c>
      <c r="S25" s="34">
        <v>0</v>
      </c>
      <c r="T25" s="34">
        <v>250000</v>
      </c>
      <c r="U25" s="34">
        <v>0</v>
      </c>
      <c r="V25" s="38">
        <f t="shared" si="4"/>
        <v>0</v>
      </c>
    </row>
    <row r="26" spans="1:22" x14ac:dyDescent="0.2">
      <c r="A26" s="14" t="s">
        <v>28</v>
      </c>
      <c r="B26" s="19" t="s">
        <v>73</v>
      </c>
      <c r="C26" s="5" t="s">
        <v>69</v>
      </c>
      <c r="D26" s="23">
        <v>134079556</v>
      </c>
      <c r="E26" s="23">
        <v>169435596.56</v>
      </c>
      <c r="F26" s="23">
        <f t="shared" si="0"/>
        <v>35356040.560000002</v>
      </c>
      <c r="G26" s="23">
        <v>22227228.379999999</v>
      </c>
      <c r="H26" s="23">
        <v>28364065.82</v>
      </c>
      <c r="I26" s="23">
        <f t="shared" si="1"/>
        <v>50591294.200000003</v>
      </c>
      <c r="J26" s="23">
        <v>44192001.130000003</v>
      </c>
      <c r="K26" s="23">
        <f t="shared" si="2"/>
        <v>6399293.0700000003</v>
      </c>
      <c r="L26" s="15">
        <f t="shared" si="3"/>
        <v>0.87350999472948843</v>
      </c>
      <c r="M26" s="15">
        <f>J26/J61</f>
        <v>7.3913414425615165E-2</v>
      </c>
      <c r="O26" s="29" t="s">
        <v>28</v>
      </c>
      <c r="P26" s="30" t="s">
        <v>131</v>
      </c>
      <c r="Q26" s="31">
        <v>134079556</v>
      </c>
      <c r="R26" s="31">
        <v>169435596.56</v>
      </c>
      <c r="S26" s="31">
        <v>22227228.379999999</v>
      </c>
      <c r="T26" s="31">
        <v>28364065.82</v>
      </c>
      <c r="U26" s="31">
        <v>44192001.130000003</v>
      </c>
      <c r="V26" s="38">
        <f t="shared" si="4"/>
        <v>0</v>
      </c>
    </row>
    <row r="27" spans="1:22" outlineLevel="1" x14ac:dyDescent="0.2">
      <c r="A27" s="16" t="s">
        <v>28</v>
      </c>
      <c r="B27" s="17" t="s">
        <v>88</v>
      </c>
      <c r="C27" s="16" t="s">
        <v>89</v>
      </c>
      <c r="D27" s="24">
        <v>14184607</v>
      </c>
      <c r="E27" s="24">
        <v>18408640</v>
      </c>
      <c r="F27" s="24">
        <f t="shared" si="0"/>
        <v>4224033</v>
      </c>
      <c r="G27" s="24">
        <v>1550094</v>
      </c>
      <c r="H27" s="24">
        <v>5356536</v>
      </c>
      <c r="I27" s="24">
        <f t="shared" si="1"/>
        <v>6906630</v>
      </c>
      <c r="J27" s="24">
        <v>3350904.01</v>
      </c>
      <c r="K27" s="24">
        <f t="shared" si="2"/>
        <v>3555725.99</v>
      </c>
      <c r="L27" s="18">
        <f t="shared" si="3"/>
        <v>0.48517207523785111</v>
      </c>
      <c r="M27" s="18">
        <f>J27/J61</f>
        <v>5.6045607906053578E-3</v>
      </c>
      <c r="O27" s="32" t="s">
        <v>28</v>
      </c>
      <c r="P27" s="33" t="s">
        <v>88</v>
      </c>
      <c r="Q27" s="34">
        <v>14184607</v>
      </c>
      <c r="R27" s="34">
        <v>18408640</v>
      </c>
      <c r="S27" s="34">
        <v>1550094</v>
      </c>
      <c r="T27" s="34">
        <v>5356536</v>
      </c>
      <c r="U27" s="34">
        <v>3350904.01</v>
      </c>
      <c r="V27" s="38">
        <f t="shared" si="4"/>
        <v>0</v>
      </c>
    </row>
    <row r="28" spans="1:22" outlineLevel="1" x14ac:dyDescent="0.2">
      <c r="A28" s="16" t="s">
        <v>28</v>
      </c>
      <c r="B28" s="17" t="s">
        <v>29</v>
      </c>
      <c r="C28" s="16" t="s">
        <v>30</v>
      </c>
      <c r="D28" s="24">
        <v>83115</v>
      </c>
      <c r="E28" s="24">
        <v>594264.46</v>
      </c>
      <c r="F28" s="24">
        <f t="shared" si="0"/>
        <v>511149.45999999996</v>
      </c>
      <c r="G28" s="24">
        <v>20362.8</v>
      </c>
      <c r="H28" s="24">
        <v>192296.16</v>
      </c>
      <c r="I28" s="24">
        <f t="shared" si="1"/>
        <v>212658.96</v>
      </c>
      <c r="J28" s="24">
        <v>212653.08</v>
      </c>
      <c r="K28" s="24">
        <f t="shared" si="2"/>
        <v>5.8800000000046566</v>
      </c>
      <c r="L28" s="18">
        <f t="shared" si="3"/>
        <v>0.9999723500951947</v>
      </c>
      <c r="M28" s="18">
        <f>J28/J61</f>
        <v>3.5567330804246597E-4</v>
      </c>
      <c r="O28" s="32" t="s">
        <v>28</v>
      </c>
      <c r="P28" s="33" t="s">
        <v>29</v>
      </c>
      <c r="Q28" s="34">
        <v>83115</v>
      </c>
      <c r="R28" s="34">
        <v>594264.46</v>
      </c>
      <c r="S28" s="34">
        <v>20362.8</v>
      </c>
      <c r="T28" s="34">
        <v>192296.16</v>
      </c>
      <c r="U28" s="34">
        <v>212653.08</v>
      </c>
      <c r="V28" s="38">
        <f t="shared" si="4"/>
        <v>0</v>
      </c>
    </row>
    <row r="29" spans="1:22" outlineLevel="1" x14ac:dyDescent="0.2">
      <c r="A29" s="16" t="s">
        <v>28</v>
      </c>
      <c r="B29" s="17" t="s">
        <v>90</v>
      </c>
      <c r="C29" s="16" t="s">
        <v>91</v>
      </c>
      <c r="D29" s="24">
        <v>7800000</v>
      </c>
      <c r="E29" s="24">
        <v>7881624.0599999996</v>
      </c>
      <c r="F29" s="24">
        <f t="shared" si="0"/>
        <v>81624.05999999959</v>
      </c>
      <c r="G29" s="24">
        <v>691817.7</v>
      </c>
      <c r="H29" s="24">
        <v>2338406.36</v>
      </c>
      <c r="I29" s="24">
        <f t="shared" si="1"/>
        <v>3030224.0599999996</v>
      </c>
      <c r="J29" s="24">
        <v>3028118.36</v>
      </c>
      <c r="K29" s="24">
        <f t="shared" si="2"/>
        <v>2105.6999999997206</v>
      </c>
      <c r="L29" s="18">
        <f t="shared" si="3"/>
        <v>0.99930510089079028</v>
      </c>
      <c r="M29" s="18">
        <f>J29/J61</f>
        <v>5.064685045922339E-3</v>
      </c>
      <c r="O29" s="32" t="s">
        <v>28</v>
      </c>
      <c r="P29" s="33" t="s">
        <v>90</v>
      </c>
      <c r="Q29" s="34">
        <v>7800000</v>
      </c>
      <c r="R29" s="34">
        <v>7881624.0599999996</v>
      </c>
      <c r="S29" s="34">
        <v>691817.7</v>
      </c>
      <c r="T29" s="34">
        <v>2338406.36</v>
      </c>
      <c r="U29" s="34">
        <v>3028118.36</v>
      </c>
      <c r="V29" s="38">
        <f t="shared" si="4"/>
        <v>0</v>
      </c>
    </row>
    <row r="30" spans="1:22" outlineLevel="1" x14ac:dyDescent="0.2">
      <c r="A30" s="16" t="s">
        <v>28</v>
      </c>
      <c r="B30" s="17" t="s">
        <v>31</v>
      </c>
      <c r="C30" s="16" t="s">
        <v>32</v>
      </c>
      <c r="D30" s="24">
        <v>109423782</v>
      </c>
      <c r="E30" s="24">
        <v>137868236.86000001</v>
      </c>
      <c r="F30" s="24">
        <f t="shared" si="0"/>
        <v>28444454.860000014</v>
      </c>
      <c r="G30" s="24">
        <v>19517897.699999999</v>
      </c>
      <c r="H30" s="24">
        <v>19166332.300000001</v>
      </c>
      <c r="I30" s="24">
        <f t="shared" si="1"/>
        <v>38684230</v>
      </c>
      <c r="J30" s="24">
        <v>36204384.590000004</v>
      </c>
      <c r="K30" s="24">
        <f t="shared" si="2"/>
        <v>2479845.4099999964</v>
      </c>
      <c r="L30" s="18">
        <f t="shared" si="3"/>
        <v>0.93589518493711787</v>
      </c>
      <c r="M30" s="18">
        <f>J30/J61</f>
        <v>6.0553711391186905E-2</v>
      </c>
      <c r="O30" s="32" t="s">
        <v>28</v>
      </c>
      <c r="P30" s="33" t="s">
        <v>31</v>
      </c>
      <c r="Q30" s="34">
        <v>109423782</v>
      </c>
      <c r="R30" s="34">
        <v>137868236.86000001</v>
      </c>
      <c r="S30" s="34">
        <v>19517897.699999999</v>
      </c>
      <c r="T30" s="34">
        <v>19166332.300000001</v>
      </c>
      <c r="U30" s="34">
        <v>36204384.590000004</v>
      </c>
      <c r="V30" s="38">
        <f t="shared" si="4"/>
        <v>0</v>
      </c>
    </row>
    <row r="31" spans="1:22" ht="22.5" outlineLevel="1" x14ac:dyDescent="0.2">
      <c r="A31" s="16" t="s">
        <v>28</v>
      </c>
      <c r="B31" s="17" t="s">
        <v>33</v>
      </c>
      <c r="C31" s="16" t="s">
        <v>34</v>
      </c>
      <c r="D31" s="24">
        <v>2588052</v>
      </c>
      <c r="E31" s="24">
        <v>4682831.18</v>
      </c>
      <c r="F31" s="24">
        <f t="shared" si="0"/>
        <v>2094779.1799999997</v>
      </c>
      <c r="G31" s="24">
        <v>447056.18</v>
      </c>
      <c r="H31" s="24">
        <v>1310495</v>
      </c>
      <c r="I31" s="24">
        <f t="shared" si="1"/>
        <v>1757551.18</v>
      </c>
      <c r="J31" s="24">
        <v>1395941.09</v>
      </c>
      <c r="K31" s="24">
        <f t="shared" si="2"/>
        <v>361610.08999999985</v>
      </c>
      <c r="L31" s="18">
        <f t="shared" si="3"/>
        <v>0.7942534509862752</v>
      </c>
      <c r="M31" s="18">
        <f>J31/J61</f>
        <v>2.3347838898581004E-3</v>
      </c>
      <c r="O31" s="32" t="s">
        <v>28</v>
      </c>
      <c r="P31" s="33" t="s">
        <v>33</v>
      </c>
      <c r="Q31" s="34">
        <v>2588052</v>
      </c>
      <c r="R31" s="34">
        <v>4682831.18</v>
      </c>
      <c r="S31" s="34">
        <v>447056.18</v>
      </c>
      <c r="T31" s="34">
        <v>1310495</v>
      </c>
      <c r="U31" s="34">
        <v>1395941.09</v>
      </c>
      <c r="V31" s="38">
        <f t="shared" si="4"/>
        <v>0</v>
      </c>
    </row>
    <row r="32" spans="1:22" ht="25.5" x14ac:dyDescent="0.2">
      <c r="A32" s="14" t="s">
        <v>35</v>
      </c>
      <c r="B32" s="19" t="s">
        <v>74</v>
      </c>
      <c r="C32" s="5" t="s">
        <v>75</v>
      </c>
      <c r="D32" s="23">
        <v>70064664.170000002</v>
      </c>
      <c r="E32" s="23">
        <v>113366989.17</v>
      </c>
      <c r="F32" s="23">
        <f t="shared" si="0"/>
        <v>43302325</v>
      </c>
      <c r="G32" s="23">
        <v>11700270.390000001</v>
      </c>
      <c r="H32" s="23">
        <v>24929891.18</v>
      </c>
      <c r="I32" s="23">
        <f t="shared" si="1"/>
        <v>36630161.57</v>
      </c>
      <c r="J32" s="23">
        <v>27181072.780000001</v>
      </c>
      <c r="K32" s="23">
        <f t="shared" si="2"/>
        <v>9449088.7899999991</v>
      </c>
      <c r="L32" s="15">
        <f t="shared" si="3"/>
        <v>0.74204075589612528</v>
      </c>
      <c r="M32" s="15">
        <f>J32/J61</f>
        <v>4.5461754289218982E-2</v>
      </c>
      <c r="O32" s="29" t="s">
        <v>35</v>
      </c>
      <c r="P32" s="30" t="s">
        <v>131</v>
      </c>
      <c r="Q32" s="31">
        <v>70064664.170000002</v>
      </c>
      <c r="R32" s="31">
        <v>113366989.17</v>
      </c>
      <c r="S32" s="31">
        <v>11700270.390000001</v>
      </c>
      <c r="T32" s="31">
        <v>24929891.18</v>
      </c>
      <c r="U32" s="31">
        <v>27181072.780000001</v>
      </c>
      <c r="V32" s="38">
        <f t="shared" si="4"/>
        <v>0</v>
      </c>
    </row>
    <row r="33" spans="1:22" outlineLevel="1" x14ac:dyDescent="0.2">
      <c r="A33" s="16" t="s">
        <v>35</v>
      </c>
      <c r="B33" s="17" t="s">
        <v>36</v>
      </c>
      <c r="C33" s="16" t="s">
        <v>37</v>
      </c>
      <c r="D33" s="24">
        <v>1902214</v>
      </c>
      <c r="E33" s="24">
        <v>8903818.6600000001</v>
      </c>
      <c r="F33" s="24">
        <f t="shared" si="0"/>
        <v>7001604.6600000001</v>
      </c>
      <c r="G33" s="24">
        <v>3401171.12</v>
      </c>
      <c r="H33" s="24">
        <v>1028339.53</v>
      </c>
      <c r="I33" s="24">
        <f t="shared" si="1"/>
        <v>4429510.6500000004</v>
      </c>
      <c r="J33" s="24">
        <v>1123321.6100000001</v>
      </c>
      <c r="K33" s="24">
        <f t="shared" si="2"/>
        <v>3306189.04</v>
      </c>
      <c r="L33" s="18">
        <f t="shared" si="3"/>
        <v>0.25359948282323241</v>
      </c>
      <c r="M33" s="18">
        <f>J33/J61</f>
        <v>1.8788136669560058E-3</v>
      </c>
      <c r="O33" s="32" t="s">
        <v>35</v>
      </c>
      <c r="P33" s="33" t="s">
        <v>36</v>
      </c>
      <c r="Q33" s="34">
        <v>1902214</v>
      </c>
      <c r="R33" s="34">
        <v>8903818.6600000001</v>
      </c>
      <c r="S33" s="34">
        <v>3401171.12</v>
      </c>
      <c r="T33" s="34">
        <v>1028339.53</v>
      </c>
      <c r="U33" s="34">
        <v>1123321.6100000001</v>
      </c>
      <c r="V33" s="38">
        <f t="shared" si="4"/>
        <v>0</v>
      </c>
    </row>
    <row r="34" spans="1:22" outlineLevel="1" x14ac:dyDescent="0.2">
      <c r="A34" s="16" t="s">
        <v>35</v>
      </c>
      <c r="B34" s="17" t="s">
        <v>38</v>
      </c>
      <c r="C34" s="16" t="s">
        <v>39</v>
      </c>
      <c r="D34" s="24">
        <v>46801719.170000002</v>
      </c>
      <c r="E34" s="24">
        <v>78566933.620000005</v>
      </c>
      <c r="F34" s="24">
        <f t="shared" si="0"/>
        <v>31765214.450000003</v>
      </c>
      <c r="G34" s="24">
        <v>2362054.88</v>
      </c>
      <c r="H34" s="24">
        <v>17224446.98</v>
      </c>
      <c r="I34" s="24">
        <f t="shared" si="1"/>
        <v>19586501.859999999</v>
      </c>
      <c r="J34" s="24">
        <v>14133239.15</v>
      </c>
      <c r="K34" s="24">
        <f t="shared" si="2"/>
        <v>5453262.709999999</v>
      </c>
      <c r="L34" s="18">
        <f t="shared" si="3"/>
        <v>0.72158056864984266</v>
      </c>
      <c r="M34" s="18">
        <f>J34/J61</f>
        <v>2.3638575664343964E-2</v>
      </c>
      <c r="O34" s="32" t="s">
        <v>35</v>
      </c>
      <c r="P34" s="33" t="s">
        <v>38</v>
      </c>
      <c r="Q34" s="34">
        <v>46801719.170000002</v>
      </c>
      <c r="R34" s="34">
        <v>78566933.620000005</v>
      </c>
      <c r="S34" s="34">
        <v>2362054.88</v>
      </c>
      <c r="T34" s="34">
        <v>17224446.98</v>
      </c>
      <c r="U34" s="34">
        <v>14133239.15</v>
      </c>
      <c r="V34" s="38">
        <f t="shared" si="4"/>
        <v>0</v>
      </c>
    </row>
    <row r="35" spans="1:22" outlineLevel="1" x14ac:dyDescent="0.2">
      <c r="A35" s="16" t="s">
        <v>35</v>
      </c>
      <c r="B35" s="17" t="s">
        <v>40</v>
      </c>
      <c r="C35" s="16" t="s">
        <v>41</v>
      </c>
      <c r="D35" s="24">
        <v>16133755</v>
      </c>
      <c r="E35" s="24">
        <v>20664214.890000001</v>
      </c>
      <c r="F35" s="24">
        <f t="shared" si="0"/>
        <v>4530459.8900000006</v>
      </c>
      <c r="G35" s="24">
        <v>4700547.3899999997</v>
      </c>
      <c r="H35" s="24">
        <v>5283287.55</v>
      </c>
      <c r="I35" s="24">
        <f t="shared" si="1"/>
        <v>9983834.9399999995</v>
      </c>
      <c r="J35" s="24">
        <v>9478377</v>
      </c>
      <c r="K35" s="24">
        <f t="shared" si="2"/>
        <v>505457.93999999948</v>
      </c>
      <c r="L35" s="18">
        <f t="shared" si="3"/>
        <v>0.94937236612607701</v>
      </c>
      <c r="M35" s="18">
        <f>J35/J61</f>
        <v>1.585307723952846E-2</v>
      </c>
      <c r="O35" s="32" t="s">
        <v>35</v>
      </c>
      <c r="P35" s="33" t="s">
        <v>40</v>
      </c>
      <c r="Q35" s="34">
        <v>16133755</v>
      </c>
      <c r="R35" s="34">
        <v>20664214.890000001</v>
      </c>
      <c r="S35" s="34">
        <v>4700547.3899999997</v>
      </c>
      <c r="T35" s="34">
        <v>5283287.55</v>
      </c>
      <c r="U35" s="34">
        <v>9478377</v>
      </c>
      <c r="V35" s="38">
        <f t="shared" si="4"/>
        <v>0</v>
      </c>
    </row>
    <row r="36" spans="1:22" ht="22.5" outlineLevel="1" x14ac:dyDescent="0.2">
      <c r="A36" s="16" t="s">
        <v>35</v>
      </c>
      <c r="B36" s="17" t="s">
        <v>42</v>
      </c>
      <c r="C36" s="16" t="s">
        <v>43</v>
      </c>
      <c r="D36" s="24">
        <v>5226976</v>
      </c>
      <c r="E36" s="24">
        <v>5232022</v>
      </c>
      <c r="F36" s="24">
        <f t="shared" si="0"/>
        <v>5046</v>
      </c>
      <c r="G36" s="24">
        <v>1236497</v>
      </c>
      <c r="H36" s="24">
        <v>1393817.12</v>
      </c>
      <c r="I36" s="24">
        <f t="shared" si="1"/>
        <v>2630314.12</v>
      </c>
      <c r="J36" s="24">
        <v>2446135.02</v>
      </c>
      <c r="K36" s="24">
        <f t="shared" si="2"/>
        <v>184179.10000000009</v>
      </c>
      <c r="L36" s="18">
        <f t="shared" si="3"/>
        <v>0.92997828715606023</v>
      </c>
      <c r="M36" s="18">
        <f>J36/J61</f>
        <v>4.0912877183905526E-3</v>
      </c>
      <c r="O36" s="32" t="s">
        <v>35</v>
      </c>
      <c r="P36" s="33" t="s">
        <v>42</v>
      </c>
      <c r="Q36" s="34">
        <v>5226976</v>
      </c>
      <c r="R36" s="34">
        <v>5232022</v>
      </c>
      <c r="S36" s="34">
        <v>1236497</v>
      </c>
      <c r="T36" s="34">
        <v>1393817.12</v>
      </c>
      <c r="U36" s="34">
        <v>2446135.02</v>
      </c>
      <c r="V36" s="38">
        <f t="shared" si="4"/>
        <v>0</v>
      </c>
    </row>
    <row r="37" spans="1:22" x14ac:dyDescent="0.2">
      <c r="A37" s="14" t="s">
        <v>92</v>
      </c>
      <c r="B37" s="19" t="s">
        <v>114</v>
      </c>
      <c r="C37" s="27" t="s">
        <v>115</v>
      </c>
      <c r="D37" s="23">
        <v>125400</v>
      </c>
      <c r="E37" s="23">
        <v>275400</v>
      </c>
      <c r="F37" s="23">
        <f t="shared" si="0"/>
        <v>150000</v>
      </c>
      <c r="G37" s="23">
        <v>0</v>
      </c>
      <c r="H37" s="23">
        <v>165000</v>
      </c>
      <c r="I37" s="23">
        <f t="shared" si="1"/>
        <v>165000</v>
      </c>
      <c r="J37" s="23">
        <v>150000</v>
      </c>
      <c r="K37" s="23">
        <f t="shared" si="2"/>
        <v>15000</v>
      </c>
      <c r="L37" s="15"/>
      <c r="M37" s="15">
        <f>J37/J61</f>
        <v>2.5088278150671461E-4</v>
      </c>
      <c r="O37" s="29" t="s">
        <v>92</v>
      </c>
      <c r="P37" s="30" t="s">
        <v>131</v>
      </c>
      <c r="Q37" s="31">
        <v>125400</v>
      </c>
      <c r="R37" s="31">
        <v>275400</v>
      </c>
      <c r="S37" s="31">
        <v>0</v>
      </c>
      <c r="T37" s="31">
        <v>165000</v>
      </c>
      <c r="U37" s="31">
        <v>150000</v>
      </c>
      <c r="V37" s="38">
        <f t="shared" si="4"/>
        <v>0</v>
      </c>
    </row>
    <row r="38" spans="1:22" ht="22.5" outlineLevel="1" x14ac:dyDescent="0.2">
      <c r="A38" s="16" t="s">
        <v>92</v>
      </c>
      <c r="B38" s="17" t="s">
        <v>93</v>
      </c>
      <c r="C38" s="16" t="s">
        <v>94</v>
      </c>
      <c r="D38" s="24">
        <v>125400</v>
      </c>
      <c r="E38" s="24">
        <v>125400</v>
      </c>
      <c r="F38" s="24">
        <f t="shared" si="0"/>
        <v>0</v>
      </c>
      <c r="G38" s="24">
        <v>0</v>
      </c>
      <c r="H38" s="24">
        <v>15000</v>
      </c>
      <c r="I38" s="24">
        <f t="shared" si="1"/>
        <v>15000</v>
      </c>
      <c r="J38" s="24">
        <v>0</v>
      </c>
      <c r="K38" s="24">
        <f t="shared" si="2"/>
        <v>15000</v>
      </c>
      <c r="L38" s="18">
        <f t="shared" si="3"/>
        <v>0</v>
      </c>
      <c r="M38" s="18">
        <f>J38/J61</f>
        <v>0</v>
      </c>
      <c r="O38" s="32" t="s">
        <v>92</v>
      </c>
      <c r="P38" s="33" t="s">
        <v>93</v>
      </c>
      <c r="Q38" s="34">
        <v>125400</v>
      </c>
      <c r="R38" s="34">
        <v>125400</v>
      </c>
      <c r="S38" s="34">
        <v>0</v>
      </c>
      <c r="T38" s="34">
        <v>15000</v>
      </c>
      <c r="U38" s="34">
        <v>0</v>
      </c>
      <c r="V38" s="38">
        <f t="shared" si="4"/>
        <v>0</v>
      </c>
    </row>
    <row r="39" spans="1:22" ht="22.5" outlineLevel="1" x14ac:dyDescent="0.2">
      <c r="A39" s="39"/>
      <c r="B39" s="40" t="s">
        <v>132</v>
      </c>
      <c r="C39" s="16" t="s">
        <v>134</v>
      </c>
      <c r="D39" s="41">
        <v>0</v>
      </c>
      <c r="E39" s="41">
        <v>150000</v>
      </c>
      <c r="F39" s="24">
        <f t="shared" ref="F39" si="6">E39-D39</f>
        <v>150000</v>
      </c>
      <c r="G39" s="41">
        <v>0</v>
      </c>
      <c r="H39" s="41">
        <v>150000</v>
      </c>
      <c r="I39" s="41">
        <f t="shared" si="1"/>
        <v>150000</v>
      </c>
      <c r="J39" s="41">
        <v>150000</v>
      </c>
      <c r="K39" s="24">
        <f t="shared" ref="K39" si="7">I39-J39</f>
        <v>0</v>
      </c>
      <c r="L39" s="18">
        <f t="shared" si="3"/>
        <v>1</v>
      </c>
      <c r="M39" s="18">
        <f>J39/J61</f>
        <v>2.5088278150671461E-4</v>
      </c>
      <c r="O39" s="32" t="s">
        <v>92</v>
      </c>
      <c r="P39" s="33" t="s">
        <v>132</v>
      </c>
      <c r="Q39" s="34">
        <v>0</v>
      </c>
      <c r="R39" s="34">
        <v>150000</v>
      </c>
      <c r="S39" s="34">
        <v>0</v>
      </c>
      <c r="T39" s="34">
        <v>150000</v>
      </c>
      <c r="U39" s="34">
        <v>150000</v>
      </c>
      <c r="V39" s="38">
        <f t="shared" si="4"/>
        <v>0</v>
      </c>
    </row>
    <row r="40" spans="1:22" x14ac:dyDescent="0.2">
      <c r="A40" s="14" t="s">
        <v>44</v>
      </c>
      <c r="B40" s="19" t="s">
        <v>76</v>
      </c>
      <c r="C40" s="5" t="s">
        <v>77</v>
      </c>
      <c r="D40" s="23">
        <v>612879970</v>
      </c>
      <c r="E40" s="23">
        <v>683154525.38999999</v>
      </c>
      <c r="F40" s="23">
        <f t="shared" si="0"/>
        <v>70274555.389999986</v>
      </c>
      <c r="G40" s="23">
        <v>172038719.56999999</v>
      </c>
      <c r="H40" s="23">
        <v>207134181.25999999</v>
      </c>
      <c r="I40" s="23">
        <f t="shared" si="1"/>
        <v>379172900.82999998</v>
      </c>
      <c r="J40" s="23">
        <v>360414052.87</v>
      </c>
      <c r="K40" s="23">
        <f t="shared" si="2"/>
        <v>18758847.959999979</v>
      </c>
      <c r="L40" s="15">
        <f t="shared" si="3"/>
        <v>0.95052692869417266</v>
      </c>
      <c r="M40" s="15">
        <f>J40/J61</f>
        <v>0.60281120052089132</v>
      </c>
      <c r="O40" s="29" t="s">
        <v>44</v>
      </c>
      <c r="P40" s="30" t="s">
        <v>131</v>
      </c>
      <c r="Q40" s="31">
        <v>612879970</v>
      </c>
      <c r="R40" s="31">
        <v>683154525.38999999</v>
      </c>
      <c r="S40" s="31">
        <v>172038719.56999999</v>
      </c>
      <c r="T40" s="31">
        <v>207134181.25999999</v>
      </c>
      <c r="U40" s="31">
        <v>360414052.87</v>
      </c>
      <c r="V40" s="38">
        <f t="shared" si="4"/>
        <v>0</v>
      </c>
    </row>
    <row r="41" spans="1:22" outlineLevel="1" x14ac:dyDescent="0.2">
      <c r="A41" s="16" t="s">
        <v>44</v>
      </c>
      <c r="B41" s="17" t="s">
        <v>45</v>
      </c>
      <c r="C41" s="16" t="s">
        <v>46</v>
      </c>
      <c r="D41" s="24">
        <v>134018548</v>
      </c>
      <c r="E41" s="24">
        <v>152077270.18000001</v>
      </c>
      <c r="F41" s="24">
        <f t="shared" si="0"/>
        <v>18058722.180000007</v>
      </c>
      <c r="G41" s="24">
        <v>44151464.18</v>
      </c>
      <c r="H41" s="24">
        <v>43419841.590000004</v>
      </c>
      <c r="I41" s="24">
        <f t="shared" si="1"/>
        <v>87571305.770000011</v>
      </c>
      <c r="J41" s="24">
        <v>72718522.099999994</v>
      </c>
      <c r="K41" s="24">
        <f t="shared" si="2"/>
        <v>14852783.670000017</v>
      </c>
      <c r="L41" s="18">
        <f t="shared" si="3"/>
        <v>0.83039211829260795</v>
      </c>
      <c r="M41" s="18">
        <f>J41/J61</f>
        <v>0.12162550061003663</v>
      </c>
      <c r="O41" s="32" t="s">
        <v>44</v>
      </c>
      <c r="P41" s="33" t="s">
        <v>45</v>
      </c>
      <c r="Q41" s="34">
        <v>134018548</v>
      </c>
      <c r="R41" s="34">
        <v>152077270.18000001</v>
      </c>
      <c r="S41" s="34">
        <v>44151464.18</v>
      </c>
      <c r="T41" s="34">
        <v>43419841.590000004</v>
      </c>
      <c r="U41" s="34">
        <v>72718522.099999994</v>
      </c>
      <c r="V41" s="38">
        <f t="shared" si="4"/>
        <v>0</v>
      </c>
    </row>
    <row r="42" spans="1:22" outlineLevel="1" x14ac:dyDescent="0.2">
      <c r="A42" s="16" t="s">
        <v>44</v>
      </c>
      <c r="B42" s="17" t="s">
        <v>95</v>
      </c>
      <c r="C42" s="16" t="s">
        <v>96</v>
      </c>
      <c r="D42" s="24">
        <v>453102060</v>
      </c>
      <c r="E42" s="24">
        <v>505555258.20999998</v>
      </c>
      <c r="F42" s="24">
        <f t="shared" si="0"/>
        <v>52453198.209999979</v>
      </c>
      <c r="G42" s="24">
        <v>124488025.54000001</v>
      </c>
      <c r="H42" s="24">
        <v>151020332.50999999</v>
      </c>
      <c r="I42" s="24">
        <f t="shared" si="1"/>
        <v>275508358.05000001</v>
      </c>
      <c r="J42" s="24">
        <v>274035387.05000001</v>
      </c>
      <c r="K42" s="24">
        <f t="shared" si="2"/>
        <v>1472971</v>
      </c>
      <c r="L42" s="18">
        <f t="shared" si="3"/>
        <v>0.99465362499190435</v>
      </c>
      <c r="M42" s="18">
        <f>J42/J61</f>
        <v>0.45833840089582079</v>
      </c>
      <c r="O42" s="32" t="s">
        <v>44</v>
      </c>
      <c r="P42" s="33" t="s">
        <v>95</v>
      </c>
      <c r="Q42" s="34">
        <v>453102060</v>
      </c>
      <c r="R42" s="34">
        <v>505555258.20999998</v>
      </c>
      <c r="S42" s="34">
        <v>124488025.54000001</v>
      </c>
      <c r="T42" s="34">
        <v>151020332.50999999</v>
      </c>
      <c r="U42" s="34">
        <v>274035387.05000001</v>
      </c>
      <c r="V42" s="38">
        <f t="shared" si="4"/>
        <v>0</v>
      </c>
    </row>
    <row r="43" spans="1:22" ht="22.5" outlineLevel="1" x14ac:dyDescent="0.2">
      <c r="A43" s="16" t="s">
        <v>44</v>
      </c>
      <c r="B43" s="17" t="s">
        <v>97</v>
      </c>
      <c r="C43" s="16" t="s">
        <v>98</v>
      </c>
      <c r="D43" s="24">
        <v>12660026</v>
      </c>
      <c r="E43" s="24">
        <v>12406854</v>
      </c>
      <c r="F43" s="24">
        <f t="shared" si="0"/>
        <v>-253172</v>
      </c>
      <c r="G43" s="24">
        <v>880629</v>
      </c>
      <c r="H43" s="24">
        <v>9192434</v>
      </c>
      <c r="I43" s="24">
        <f t="shared" si="1"/>
        <v>10073063</v>
      </c>
      <c r="J43" s="24">
        <v>7825338</v>
      </c>
      <c r="K43" s="24">
        <f t="shared" si="2"/>
        <v>2247725</v>
      </c>
      <c r="L43" s="18">
        <f t="shared" si="3"/>
        <v>0.77685784353776011</v>
      </c>
      <c r="M43" s="18">
        <f>J43/J61</f>
        <v>1.3088283757801274E-2</v>
      </c>
      <c r="O43" s="32" t="s">
        <v>44</v>
      </c>
      <c r="P43" s="33" t="s">
        <v>97</v>
      </c>
      <c r="Q43" s="34">
        <v>12660026</v>
      </c>
      <c r="R43" s="34">
        <v>12406854</v>
      </c>
      <c r="S43" s="34">
        <v>880629</v>
      </c>
      <c r="T43" s="34">
        <v>9192434</v>
      </c>
      <c r="U43" s="34">
        <v>7825338</v>
      </c>
      <c r="V43" s="38">
        <f t="shared" si="4"/>
        <v>0</v>
      </c>
    </row>
    <row r="44" spans="1:22" outlineLevel="1" x14ac:dyDescent="0.2">
      <c r="A44" s="16" t="s">
        <v>44</v>
      </c>
      <c r="B44" s="17" t="s">
        <v>99</v>
      </c>
      <c r="C44" s="16" t="s">
        <v>100</v>
      </c>
      <c r="D44" s="24">
        <v>13099336</v>
      </c>
      <c r="E44" s="24">
        <v>13115143</v>
      </c>
      <c r="F44" s="24">
        <f t="shared" si="0"/>
        <v>15807</v>
      </c>
      <c r="G44" s="24">
        <v>2518600.85</v>
      </c>
      <c r="H44" s="24">
        <v>3501573.16</v>
      </c>
      <c r="I44" s="24">
        <f t="shared" si="1"/>
        <v>6020174.0099999998</v>
      </c>
      <c r="J44" s="24">
        <v>5834805.7199999997</v>
      </c>
      <c r="K44" s="24">
        <f t="shared" si="2"/>
        <v>185368.29000000004</v>
      </c>
      <c r="L44" s="18">
        <f t="shared" si="3"/>
        <v>0.969208815278082</v>
      </c>
      <c r="M44" s="18">
        <f>J44/J61</f>
        <v>9.7590152572325905E-3</v>
      </c>
      <c r="O44" s="32" t="s">
        <v>44</v>
      </c>
      <c r="P44" s="33" t="s">
        <v>99</v>
      </c>
      <c r="Q44" s="34">
        <v>13099336</v>
      </c>
      <c r="R44" s="34">
        <v>13115143</v>
      </c>
      <c r="S44" s="34">
        <v>2518600.85</v>
      </c>
      <c r="T44" s="34">
        <v>3501573.16</v>
      </c>
      <c r="U44" s="34">
        <v>5834805.7199999997</v>
      </c>
      <c r="V44" s="38">
        <f t="shared" si="4"/>
        <v>0</v>
      </c>
    </row>
    <row r="45" spans="1:22" x14ac:dyDescent="0.2">
      <c r="A45" s="14" t="s">
        <v>47</v>
      </c>
      <c r="B45" s="19" t="s">
        <v>80</v>
      </c>
      <c r="C45" s="5" t="s">
        <v>79</v>
      </c>
      <c r="D45" s="23">
        <v>80482324</v>
      </c>
      <c r="E45" s="23">
        <v>88239421.849999994</v>
      </c>
      <c r="F45" s="23">
        <f t="shared" si="0"/>
        <v>7757097.849999994</v>
      </c>
      <c r="G45" s="23">
        <v>22238953.07</v>
      </c>
      <c r="H45" s="23">
        <v>27021343.469999999</v>
      </c>
      <c r="I45" s="23">
        <f t="shared" si="1"/>
        <v>49260296.539999999</v>
      </c>
      <c r="J45" s="23">
        <v>48146076.549999997</v>
      </c>
      <c r="K45" s="23">
        <f t="shared" si="2"/>
        <v>1114219.9900000021</v>
      </c>
      <c r="L45" s="15">
        <f t="shared" si="3"/>
        <v>0.97738097274556113</v>
      </c>
      <c r="M45" s="15">
        <f>J45/J61</f>
        <v>8.0526810689994691E-2</v>
      </c>
      <c r="O45" s="29" t="s">
        <v>47</v>
      </c>
      <c r="P45" s="30" t="s">
        <v>131</v>
      </c>
      <c r="Q45" s="31">
        <v>80482324</v>
      </c>
      <c r="R45" s="31">
        <v>88239421.849999994</v>
      </c>
      <c r="S45" s="31">
        <v>22238953.07</v>
      </c>
      <c r="T45" s="31">
        <v>27021343.469999999</v>
      </c>
      <c r="U45" s="31">
        <v>48146076.549999997</v>
      </c>
      <c r="V45" s="38">
        <f t="shared" si="4"/>
        <v>0</v>
      </c>
    </row>
    <row r="46" spans="1:22" outlineLevel="1" x14ac:dyDescent="0.2">
      <c r="A46" s="16" t="s">
        <v>47</v>
      </c>
      <c r="B46" s="17" t="s">
        <v>48</v>
      </c>
      <c r="C46" s="16" t="s">
        <v>49</v>
      </c>
      <c r="D46" s="24">
        <v>72154705</v>
      </c>
      <c r="E46" s="24">
        <v>79895437.849999994</v>
      </c>
      <c r="F46" s="24">
        <f t="shared" si="0"/>
        <v>7740732.849999994</v>
      </c>
      <c r="G46" s="24">
        <v>20273692.07</v>
      </c>
      <c r="H46" s="24">
        <v>24787965.969999999</v>
      </c>
      <c r="I46" s="24">
        <f t="shared" si="1"/>
        <v>45061658.039999999</v>
      </c>
      <c r="J46" s="24">
        <v>44088167.039999999</v>
      </c>
      <c r="K46" s="24">
        <f t="shared" si="2"/>
        <v>973491</v>
      </c>
      <c r="L46" s="18">
        <f t="shared" si="3"/>
        <v>0.97839646736620611</v>
      </c>
      <c r="M46" s="18">
        <f>J46/J61</f>
        <v>7.3739746523519042E-2</v>
      </c>
      <c r="O46" s="32" t="s">
        <v>47</v>
      </c>
      <c r="P46" s="33" t="s">
        <v>48</v>
      </c>
      <c r="Q46" s="34">
        <v>72154705</v>
      </c>
      <c r="R46" s="34">
        <v>79895437.849999994</v>
      </c>
      <c r="S46" s="34">
        <v>20273692.07</v>
      </c>
      <c r="T46" s="34">
        <v>24787965.969999999</v>
      </c>
      <c r="U46" s="34">
        <v>44088167.039999999</v>
      </c>
      <c r="V46" s="38">
        <f t="shared" si="4"/>
        <v>0</v>
      </c>
    </row>
    <row r="47" spans="1:22" ht="22.5" outlineLevel="1" x14ac:dyDescent="0.2">
      <c r="A47" s="16" t="s">
        <v>47</v>
      </c>
      <c r="B47" s="17" t="s">
        <v>101</v>
      </c>
      <c r="C47" s="16" t="s">
        <v>102</v>
      </c>
      <c r="D47" s="24">
        <v>8327619</v>
      </c>
      <c r="E47" s="24">
        <v>8343984</v>
      </c>
      <c r="F47" s="24">
        <f t="shared" si="0"/>
        <v>16365</v>
      </c>
      <c r="G47" s="24">
        <v>1965261</v>
      </c>
      <c r="H47" s="24">
        <v>2233377.5</v>
      </c>
      <c r="I47" s="24">
        <f t="shared" si="1"/>
        <v>4198638.5</v>
      </c>
      <c r="J47" s="24">
        <v>4057909.51</v>
      </c>
      <c r="K47" s="24">
        <f t="shared" si="2"/>
        <v>140728.99000000022</v>
      </c>
      <c r="L47" s="18">
        <f t="shared" si="3"/>
        <v>0.96648223227601038</v>
      </c>
      <c r="M47" s="18">
        <f>J47/J61</f>
        <v>6.7870641664756612E-3</v>
      </c>
      <c r="O47" s="32" t="s">
        <v>47</v>
      </c>
      <c r="P47" s="33" t="s">
        <v>101</v>
      </c>
      <c r="Q47" s="34">
        <v>8327619</v>
      </c>
      <c r="R47" s="34">
        <v>8343984</v>
      </c>
      <c r="S47" s="34">
        <v>1965261</v>
      </c>
      <c r="T47" s="34">
        <v>2233377.5</v>
      </c>
      <c r="U47" s="34">
        <v>4057909.51</v>
      </c>
      <c r="V47" s="38">
        <f t="shared" si="4"/>
        <v>0</v>
      </c>
    </row>
    <row r="48" spans="1:22" x14ac:dyDescent="0.2">
      <c r="A48" s="14" t="s">
        <v>103</v>
      </c>
      <c r="B48" s="19" t="s">
        <v>120</v>
      </c>
      <c r="C48" s="5" t="s">
        <v>121</v>
      </c>
      <c r="D48" s="23">
        <v>21305823</v>
      </c>
      <c r="E48" s="23">
        <v>23457444.870000001</v>
      </c>
      <c r="F48" s="23">
        <f t="shared" si="0"/>
        <v>2151621.870000001</v>
      </c>
      <c r="G48" s="23">
        <v>5399775.8899999997</v>
      </c>
      <c r="H48" s="23">
        <v>6510168</v>
      </c>
      <c r="I48" s="23">
        <f t="shared" si="1"/>
        <v>11909943.890000001</v>
      </c>
      <c r="J48" s="23">
        <v>11909943.890000001</v>
      </c>
      <c r="K48" s="23">
        <f t="shared" si="2"/>
        <v>0</v>
      </c>
      <c r="L48" s="15">
        <f t="shared" si="3"/>
        <v>1</v>
      </c>
      <c r="M48" s="15">
        <f>J48/J61</f>
        <v>1.9919999004747339E-2</v>
      </c>
      <c r="O48" s="29" t="s">
        <v>103</v>
      </c>
      <c r="P48" s="30" t="s">
        <v>131</v>
      </c>
      <c r="Q48" s="31">
        <v>21305823</v>
      </c>
      <c r="R48" s="31">
        <v>23457444.870000001</v>
      </c>
      <c r="S48" s="31">
        <v>5399775.8899999997</v>
      </c>
      <c r="T48" s="31">
        <v>6510168</v>
      </c>
      <c r="U48" s="31">
        <v>11909943.890000001</v>
      </c>
      <c r="V48" s="38">
        <f t="shared" si="4"/>
        <v>0</v>
      </c>
    </row>
    <row r="49" spans="1:22" outlineLevel="1" x14ac:dyDescent="0.2">
      <c r="A49" s="16" t="s">
        <v>103</v>
      </c>
      <c r="B49" s="17" t="s">
        <v>104</v>
      </c>
      <c r="C49" s="16" t="s">
        <v>105</v>
      </c>
      <c r="D49" s="24">
        <v>21305823</v>
      </c>
      <c r="E49" s="24">
        <v>23457444.870000001</v>
      </c>
      <c r="F49" s="24">
        <f t="shared" si="0"/>
        <v>2151621.870000001</v>
      </c>
      <c r="G49" s="24">
        <v>5399775.8899999997</v>
      </c>
      <c r="H49" s="24">
        <v>6510168</v>
      </c>
      <c r="I49" s="24">
        <f t="shared" si="1"/>
        <v>11909943.890000001</v>
      </c>
      <c r="J49" s="24">
        <v>11909943.890000001</v>
      </c>
      <c r="K49" s="24">
        <f t="shared" si="2"/>
        <v>0</v>
      </c>
      <c r="L49" s="18">
        <f t="shared" si="3"/>
        <v>1</v>
      </c>
      <c r="M49" s="18">
        <f>J49/J61</f>
        <v>1.9919999004747339E-2</v>
      </c>
      <c r="O49" s="32" t="s">
        <v>103</v>
      </c>
      <c r="P49" s="33" t="s">
        <v>104</v>
      </c>
      <c r="Q49" s="34">
        <v>21305823</v>
      </c>
      <c r="R49" s="34">
        <v>23457444.870000001</v>
      </c>
      <c r="S49" s="34">
        <v>5399775.8899999997</v>
      </c>
      <c r="T49" s="34">
        <v>6510168</v>
      </c>
      <c r="U49" s="34">
        <v>11909943.890000001</v>
      </c>
      <c r="V49" s="38">
        <f t="shared" si="4"/>
        <v>0</v>
      </c>
    </row>
    <row r="50" spans="1:22" x14ac:dyDescent="0.2">
      <c r="A50" s="14" t="s">
        <v>50</v>
      </c>
      <c r="B50" s="19" t="s">
        <v>81</v>
      </c>
      <c r="C50" s="5" t="s">
        <v>78</v>
      </c>
      <c r="D50" s="23">
        <v>67393423.359999999</v>
      </c>
      <c r="E50" s="23">
        <v>73684791.700000003</v>
      </c>
      <c r="F50" s="23">
        <f t="shared" si="0"/>
        <v>6291368.3400000036</v>
      </c>
      <c r="G50" s="23">
        <v>18178686.350000001</v>
      </c>
      <c r="H50" s="23">
        <v>26438263.899999999</v>
      </c>
      <c r="I50" s="23">
        <f t="shared" si="1"/>
        <v>44616950.25</v>
      </c>
      <c r="J50" s="23">
        <v>35197587.32</v>
      </c>
      <c r="K50" s="23">
        <f t="shared" si="2"/>
        <v>9419362.9299999997</v>
      </c>
      <c r="L50" s="15">
        <f t="shared" si="3"/>
        <v>0.78888375657186471</v>
      </c>
      <c r="M50" s="15">
        <f>J50/J61</f>
        <v>5.8869790727780452E-2</v>
      </c>
      <c r="O50" s="29" t="s">
        <v>50</v>
      </c>
      <c r="P50" s="30" t="s">
        <v>131</v>
      </c>
      <c r="Q50" s="31">
        <v>67393423.359999999</v>
      </c>
      <c r="R50" s="31">
        <v>73684791.700000003</v>
      </c>
      <c r="S50" s="31">
        <v>18178686.350000001</v>
      </c>
      <c r="T50" s="31">
        <v>26438263.899999999</v>
      </c>
      <c r="U50" s="31">
        <v>35197587.32</v>
      </c>
      <c r="V50" s="38">
        <f t="shared" si="4"/>
        <v>0</v>
      </c>
    </row>
    <row r="51" spans="1:22" outlineLevel="1" x14ac:dyDescent="0.2">
      <c r="A51" s="16" t="s">
        <v>50</v>
      </c>
      <c r="B51" s="17" t="s">
        <v>51</v>
      </c>
      <c r="C51" s="16" t="s">
        <v>52</v>
      </c>
      <c r="D51" s="24">
        <v>4371061.3600000003</v>
      </c>
      <c r="E51" s="24">
        <v>4375851.0599999996</v>
      </c>
      <c r="F51" s="24">
        <f t="shared" si="0"/>
        <v>4789.6999999992549</v>
      </c>
      <c r="G51" s="24">
        <v>1044708.35</v>
      </c>
      <c r="H51" s="24">
        <v>1140229.8999999999</v>
      </c>
      <c r="I51" s="24">
        <f t="shared" si="1"/>
        <v>2184938.25</v>
      </c>
      <c r="J51" s="24">
        <v>2160203.64</v>
      </c>
      <c r="K51" s="24">
        <f t="shared" si="2"/>
        <v>24734.60999999987</v>
      </c>
      <c r="L51" s="18">
        <f t="shared" si="3"/>
        <v>0.98867949242959163</v>
      </c>
      <c r="M51" s="18">
        <f>J51/J61</f>
        <v>3.6130526521608638E-3</v>
      </c>
      <c r="O51" s="32" t="s">
        <v>50</v>
      </c>
      <c r="P51" s="33" t="s">
        <v>51</v>
      </c>
      <c r="Q51" s="34">
        <v>4371061.3600000003</v>
      </c>
      <c r="R51" s="34">
        <v>4375851.0599999996</v>
      </c>
      <c r="S51" s="34">
        <v>1044708.35</v>
      </c>
      <c r="T51" s="34">
        <v>1140229.8999999999</v>
      </c>
      <c r="U51" s="34">
        <v>2160203.64</v>
      </c>
      <c r="V51" s="38">
        <f t="shared" si="4"/>
        <v>0</v>
      </c>
    </row>
    <row r="52" spans="1:22" outlineLevel="1" x14ac:dyDescent="0.2">
      <c r="A52" s="16" t="s">
        <v>50</v>
      </c>
      <c r="B52" s="17" t="s">
        <v>53</v>
      </c>
      <c r="C52" s="16" t="s">
        <v>54</v>
      </c>
      <c r="D52" s="24">
        <v>58104553</v>
      </c>
      <c r="E52" s="24">
        <v>64381131.640000001</v>
      </c>
      <c r="F52" s="24">
        <f t="shared" si="0"/>
        <v>6276578.6400000006</v>
      </c>
      <c r="G52" s="24">
        <v>16012378</v>
      </c>
      <c r="H52" s="24">
        <v>23782234</v>
      </c>
      <c r="I52" s="24">
        <f t="shared" si="1"/>
        <v>39794612</v>
      </c>
      <c r="J52" s="24">
        <v>30450949.329999998</v>
      </c>
      <c r="K52" s="24">
        <f t="shared" si="2"/>
        <v>9343662.6700000018</v>
      </c>
      <c r="L52" s="18">
        <f t="shared" si="3"/>
        <v>0.7652028201707306</v>
      </c>
      <c r="M52" s="18">
        <f>J52/J61</f>
        <v>5.0930792449536182E-2</v>
      </c>
      <c r="O52" s="32" t="s">
        <v>50</v>
      </c>
      <c r="P52" s="33" t="s">
        <v>53</v>
      </c>
      <c r="Q52" s="34">
        <v>58104553</v>
      </c>
      <c r="R52" s="34">
        <v>64381131.640000001</v>
      </c>
      <c r="S52" s="34">
        <v>16012378</v>
      </c>
      <c r="T52" s="34">
        <v>23782234</v>
      </c>
      <c r="U52" s="34">
        <v>30450949.329999998</v>
      </c>
      <c r="V52" s="38">
        <f t="shared" si="4"/>
        <v>0</v>
      </c>
    </row>
    <row r="53" spans="1:22" outlineLevel="1" x14ac:dyDescent="0.2">
      <c r="A53" s="16" t="s">
        <v>50</v>
      </c>
      <c r="B53" s="17" t="s">
        <v>106</v>
      </c>
      <c r="C53" s="16" t="s">
        <v>107</v>
      </c>
      <c r="D53" s="24">
        <v>4917809</v>
      </c>
      <c r="E53" s="24">
        <v>4917809</v>
      </c>
      <c r="F53" s="24">
        <f t="shared" si="0"/>
        <v>0</v>
      </c>
      <c r="G53" s="24">
        <v>1111600</v>
      </c>
      <c r="H53" s="24">
        <v>1515800</v>
      </c>
      <c r="I53" s="24">
        <f t="shared" si="1"/>
        <v>2627400</v>
      </c>
      <c r="J53" s="24">
        <v>2576434.35</v>
      </c>
      <c r="K53" s="24">
        <f t="shared" si="2"/>
        <v>50965.649999999907</v>
      </c>
      <c r="L53" s="18">
        <f t="shared" si="3"/>
        <v>0.9806022493720028</v>
      </c>
      <c r="M53" s="18">
        <f>J53/J61</f>
        <v>4.3092201073162955E-3</v>
      </c>
      <c r="O53" s="32" t="s">
        <v>50</v>
      </c>
      <c r="P53" s="33" t="s">
        <v>106</v>
      </c>
      <c r="Q53" s="34">
        <v>4917809</v>
      </c>
      <c r="R53" s="34">
        <v>4917809</v>
      </c>
      <c r="S53" s="34">
        <v>1111600</v>
      </c>
      <c r="T53" s="34">
        <v>1515800</v>
      </c>
      <c r="U53" s="34">
        <v>2576434.35</v>
      </c>
      <c r="V53" s="38">
        <f t="shared" si="4"/>
        <v>0</v>
      </c>
    </row>
    <row r="54" spans="1:22" ht="22.5" outlineLevel="1" x14ac:dyDescent="0.2">
      <c r="A54" s="16" t="s">
        <v>50</v>
      </c>
      <c r="B54" s="17" t="s">
        <v>55</v>
      </c>
      <c r="C54" s="16" t="s">
        <v>56</v>
      </c>
      <c r="D54" s="24">
        <v>0</v>
      </c>
      <c r="E54" s="24">
        <v>10000</v>
      </c>
      <c r="F54" s="24">
        <f t="shared" si="0"/>
        <v>10000</v>
      </c>
      <c r="G54" s="24">
        <v>10000</v>
      </c>
      <c r="H54" s="24">
        <v>0</v>
      </c>
      <c r="I54" s="24">
        <f t="shared" si="1"/>
        <v>10000</v>
      </c>
      <c r="J54" s="24">
        <v>10000</v>
      </c>
      <c r="K54" s="24">
        <f t="shared" si="2"/>
        <v>0</v>
      </c>
      <c r="L54" s="18">
        <f t="shared" si="3"/>
        <v>1</v>
      </c>
      <c r="M54" s="18">
        <f>J54/J61</f>
        <v>1.6725518767114305E-5</v>
      </c>
      <c r="O54" s="32" t="s">
        <v>50</v>
      </c>
      <c r="P54" s="33" t="s">
        <v>55</v>
      </c>
      <c r="Q54" s="34">
        <v>0</v>
      </c>
      <c r="R54" s="34">
        <v>10000</v>
      </c>
      <c r="S54" s="34">
        <v>10000</v>
      </c>
      <c r="T54" s="34">
        <v>0</v>
      </c>
      <c r="U54" s="34">
        <v>10000</v>
      </c>
      <c r="V54" s="38">
        <f t="shared" si="4"/>
        <v>0</v>
      </c>
    </row>
    <row r="55" spans="1:22" ht="25.5" x14ac:dyDescent="0.2">
      <c r="A55" s="14" t="s">
        <v>57</v>
      </c>
      <c r="B55" s="19" t="s">
        <v>82</v>
      </c>
      <c r="C55" s="5" t="s">
        <v>138</v>
      </c>
      <c r="D55" s="23">
        <v>3706227</v>
      </c>
      <c r="E55" s="23">
        <v>7570631</v>
      </c>
      <c r="F55" s="23">
        <f t="shared" si="0"/>
        <v>3864404</v>
      </c>
      <c r="G55" s="23">
        <v>732884.93</v>
      </c>
      <c r="H55" s="23">
        <v>4967783.5</v>
      </c>
      <c r="I55" s="23">
        <f t="shared" si="1"/>
        <v>5700668.4299999997</v>
      </c>
      <c r="J55" s="23">
        <v>4768023.82</v>
      </c>
      <c r="K55" s="23">
        <f t="shared" si="2"/>
        <v>932644.6099999994</v>
      </c>
      <c r="L55" s="15">
        <f t="shared" si="3"/>
        <v>0.83639732402398304</v>
      </c>
      <c r="M55" s="15">
        <f>J55/J61</f>
        <v>7.9747671883458049E-3</v>
      </c>
      <c r="O55" s="29" t="s">
        <v>57</v>
      </c>
      <c r="P55" s="30" t="s">
        <v>131</v>
      </c>
      <c r="Q55" s="31">
        <v>3706227</v>
      </c>
      <c r="R55" s="31">
        <v>7570631</v>
      </c>
      <c r="S55" s="31">
        <v>732884.93</v>
      </c>
      <c r="T55" s="31">
        <v>4967783.5</v>
      </c>
      <c r="U55" s="31">
        <v>4768023.82</v>
      </c>
      <c r="V55" s="38">
        <f t="shared" si="4"/>
        <v>0</v>
      </c>
    </row>
    <row r="56" spans="1:22" x14ac:dyDescent="0.2">
      <c r="A56" s="42"/>
      <c r="B56" s="40" t="s">
        <v>133</v>
      </c>
      <c r="C56" s="16" t="s">
        <v>135</v>
      </c>
      <c r="D56" s="43">
        <v>0</v>
      </c>
      <c r="E56" s="43">
        <v>3972540</v>
      </c>
      <c r="F56" s="24">
        <f t="shared" ref="F56" si="8">E56-D56</f>
        <v>3972540</v>
      </c>
      <c r="G56" s="43">
        <v>0</v>
      </c>
      <c r="H56" s="43">
        <v>3972540</v>
      </c>
      <c r="I56" s="43">
        <f t="shared" si="1"/>
        <v>3972540</v>
      </c>
      <c r="J56" s="43">
        <v>3189991.9</v>
      </c>
      <c r="K56" s="24">
        <f t="shared" ref="K56" si="9">I56-J56</f>
        <v>782548.10000000009</v>
      </c>
      <c r="L56" s="18">
        <f t="shared" ref="L56" si="10">J56/I56</f>
        <v>0.80301064306463876</v>
      </c>
      <c r="M56" s="18">
        <f>J56/J61</f>
        <v>5.335426939039262E-3</v>
      </c>
      <c r="O56" s="32" t="s">
        <v>57</v>
      </c>
      <c r="P56" s="33" t="s">
        <v>133</v>
      </c>
      <c r="Q56" s="34">
        <v>0</v>
      </c>
      <c r="R56" s="34">
        <v>3972540</v>
      </c>
      <c r="S56" s="34">
        <v>0</v>
      </c>
      <c r="T56" s="34">
        <v>3972540</v>
      </c>
      <c r="U56" s="34">
        <v>3189991.9</v>
      </c>
      <c r="V56" s="38">
        <f t="shared" si="4"/>
        <v>0</v>
      </c>
    </row>
    <row r="57" spans="1:22" outlineLevel="1" x14ac:dyDescent="0.2">
      <c r="A57" s="16" t="s">
        <v>57</v>
      </c>
      <c r="B57" s="17" t="s">
        <v>58</v>
      </c>
      <c r="C57" s="16" t="s">
        <v>59</v>
      </c>
      <c r="D57" s="24">
        <v>3706227</v>
      </c>
      <c r="E57" s="24">
        <v>3598091</v>
      </c>
      <c r="F57" s="24">
        <f t="shared" si="0"/>
        <v>-108136</v>
      </c>
      <c r="G57" s="24">
        <v>732884.93</v>
      </c>
      <c r="H57" s="24">
        <v>995243.5</v>
      </c>
      <c r="I57" s="24">
        <f t="shared" si="1"/>
        <v>1728128.4300000002</v>
      </c>
      <c r="J57" s="24">
        <v>1578031.92</v>
      </c>
      <c r="K57" s="24">
        <f t="shared" si="2"/>
        <v>150096.51000000024</v>
      </c>
      <c r="L57" s="18">
        <f t="shared" si="3"/>
        <v>0.91314504906328042</v>
      </c>
      <c r="M57" s="18">
        <f>J57/J61</f>
        <v>2.639340249306542E-3</v>
      </c>
      <c r="O57" s="32" t="s">
        <v>57</v>
      </c>
      <c r="P57" s="33" t="s">
        <v>58</v>
      </c>
      <c r="Q57" s="34">
        <v>3706227</v>
      </c>
      <c r="R57" s="34">
        <v>3598091</v>
      </c>
      <c r="S57" s="34">
        <v>732884.93</v>
      </c>
      <c r="T57" s="34">
        <v>995243.5</v>
      </c>
      <c r="U57" s="34">
        <v>1578031.92</v>
      </c>
      <c r="V57" s="38">
        <f t="shared" si="4"/>
        <v>0</v>
      </c>
    </row>
    <row r="58" spans="1:22" ht="21" x14ac:dyDescent="0.2">
      <c r="A58" s="14" t="s">
        <v>108</v>
      </c>
      <c r="B58" s="19" t="s">
        <v>116</v>
      </c>
      <c r="C58" s="27" t="s">
        <v>117</v>
      </c>
      <c r="D58" s="23">
        <v>0</v>
      </c>
      <c r="E58" s="23">
        <v>5300000</v>
      </c>
      <c r="F58" s="23">
        <f t="shared" si="0"/>
        <v>5300000</v>
      </c>
      <c r="G58" s="23">
        <v>1742500</v>
      </c>
      <c r="H58" s="23">
        <v>1544445</v>
      </c>
      <c r="I58" s="23">
        <f t="shared" si="1"/>
        <v>3286945</v>
      </c>
      <c r="J58" s="23">
        <v>3286945</v>
      </c>
      <c r="K58" s="23">
        <f t="shared" si="2"/>
        <v>0</v>
      </c>
      <c r="L58" s="15">
        <f t="shared" si="3"/>
        <v>1</v>
      </c>
      <c r="M58" s="15">
        <f>J58/J61</f>
        <v>5.4975860283972538E-3</v>
      </c>
      <c r="O58" s="29" t="s">
        <v>108</v>
      </c>
      <c r="P58" s="30" t="s">
        <v>131</v>
      </c>
      <c r="Q58" s="31">
        <v>0</v>
      </c>
      <c r="R58" s="31">
        <v>5300000</v>
      </c>
      <c r="S58" s="31">
        <v>1742500</v>
      </c>
      <c r="T58" s="31">
        <v>1544445</v>
      </c>
      <c r="U58" s="31">
        <v>3286945</v>
      </c>
      <c r="V58" s="38">
        <f t="shared" si="4"/>
        <v>0</v>
      </c>
    </row>
    <row r="59" spans="1:22" outlineLevel="1" x14ac:dyDescent="0.2">
      <c r="A59" s="16" t="s">
        <v>108</v>
      </c>
      <c r="B59" s="17" t="s">
        <v>109</v>
      </c>
      <c r="C59" s="16" t="s">
        <v>110</v>
      </c>
      <c r="D59" s="24">
        <v>0</v>
      </c>
      <c r="E59" s="24">
        <v>4503700</v>
      </c>
      <c r="F59" s="24">
        <f t="shared" si="0"/>
        <v>4503700</v>
      </c>
      <c r="G59" s="24">
        <v>1219200</v>
      </c>
      <c r="H59" s="24">
        <v>1421445</v>
      </c>
      <c r="I59" s="24">
        <f t="shared" si="1"/>
        <v>2640645</v>
      </c>
      <c r="J59" s="24">
        <v>2640645</v>
      </c>
      <c r="K59" s="24">
        <f t="shared" si="2"/>
        <v>0</v>
      </c>
      <c r="L59" s="18">
        <f t="shared" si="3"/>
        <v>1</v>
      </c>
      <c r="M59" s="18">
        <f>J59/J61</f>
        <v>4.4166157504786554E-3</v>
      </c>
      <c r="O59" s="32" t="s">
        <v>108</v>
      </c>
      <c r="P59" s="33" t="s">
        <v>109</v>
      </c>
      <c r="Q59" s="34">
        <v>0</v>
      </c>
      <c r="R59" s="34">
        <v>4503700</v>
      </c>
      <c r="S59" s="34">
        <v>1219200</v>
      </c>
      <c r="T59" s="34">
        <v>1421445</v>
      </c>
      <c r="U59" s="34">
        <v>2640645</v>
      </c>
      <c r="V59" s="38">
        <f t="shared" si="4"/>
        <v>0</v>
      </c>
    </row>
    <row r="60" spans="1:22" outlineLevel="1" x14ac:dyDescent="0.2">
      <c r="A60" s="16" t="s">
        <v>108</v>
      </c>
      <c r="B60" s="17" t="s">
        <v>111</v>
      </c>
      <c r="C60" s="16" t="s">
        <v>112</v>
      </c>
      <c r="D60" s="24">
        <v>0</v>
      </c>
      <c r="E60" s="24">
        <v>796300</v>
      </c>
      <c r="F60" s="24">
        <f t="shared" si="0"/>
        <v>796300</v>
      </c>
      <c r="G60" s="24">
        <v>523300</v>
      </c>
      <c r="H60" s="24">
        <v>123000</v>
      </c>
      <c r="I60" s="24">
        <f t="shared" si="1"/>
        <v>646300</v>
      </c>
      <c r="J60" s="24">
        <v>646300</v>
      </c>
      <c r="K60" s="24">
        <f t="shared" si="2"/>
        <v>0</v>
      </c>
      <c r="L60" s="18">
        <f t="shared" si="3"/>
        <v>1</v>
      </c>
      <c r="M60" s="18">
        <f>J60/J61</f>
        <v>1.0809702779185975E-3</v>
      </c>
      <c r="O60" s="32" t="s">
        <v>108</v>
      </c>
      <c r="P60" s="33" t="s">
        <v>111</v>
      </c>
      <c r="Q60" s="34">
        <v>0</v>
      </c>
      <c r="R60" s="34">
        <v>796300</v>
      </c>
      <c r="S60" s="34">
        <v>523300</v>
      </c>
      <c r="T60" s="34">
        <v>123000</v>
      </c>
      <c r="U60" s="34">
        <v>646300</v>
      </c>
      <c r="V60" s="38">
        <f t="shared" si="4"/>
        <v>0</v>
      </c>
    </row>
    <row r="61" spans="1:22" ht="13.5" x14ac:dyDescent="0.25">
      <c r="B61" s="21"/>
      <c r="C61" s="20" t="s">
        <v>60</v>
      </c>
      <c r="D61" s="25">
        <v>1135831862.3599999</v>
      </c>
      <c r="E61" s="25">
        <v>1314116480.53</v>
      </c>
      <c r="F61" s="25">
        <f t="shared" si="0"/>
        <v>178284618.17000008</v>
      </c>
      <c r="G61" s="25">
        <v>286390092.50999999</v>
      </c>
      <c r="H61" s="25">
        <v>363108100.93000001</v>
      </c>
      <c r="I61" s="25">
        <f t="shared" si="1"/>
        <v>649498193.44000006</v>
      </c>
      <c r="J61" s="25">
        <v>597888779.37</v>
      </c>
      <c r="K61" s="25">
        <f t="shared" si="2"/>
        <v>51609414.070000052</v>
      </c>
      <c r="L61" s="22">
        <f t="shared" si="3"/>
        <v>0.92053955716696279</v>
      </c>
      <c r="M61" s="22">
        <f>J61/J61</f>
        <v>1</v>
      </c>
      <c r="O61" s="35" t="s">
        <v>60</v>
      </c>
      <c r="P61" s="36"/>
      <c r="Q61" s="37">
        <v>1135831862.3599999</v>
      </c>
      <c r="R61" s="37">
        <v>1314116480.53</v>
      </c>
      <c r="S61" s="37">
        <v>286390092.50999999</v>
      </c>
      <c r="T61" s="37">
        <v>363108100.93000001</v>
      </c>
      <c r="U61" s="37">
        <v>597888779.37</v>
      </c>
      <c r="V61" s="38">
        <f t="shared" si="4"/>
        <v>0</v>
      </c>
    </row>
    <row r="62" spans="1:22" x14ac:dyDescent="0.2">
      <c r="A62" s="8"/>
    </row>
    <row r="63" spans="1:22" x14ac:dyDescent="0.2">
      <c r="A63" s="8"/>
    </row>
    <row r="64" spans="1:22" x14ac:dyDescent="0.2">
      <c r="B64" s="9" t="s">
        <v>83</v>
      </c>
    </row>
  </sheetData>
  <mergeCells count="1">
    <mergeCell ref="B2:M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консолидация</vt:lpstr>
      <vt:lpstr>консолидация!Заголовки_для_печати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kristel_iv</cp:lastModifiedBy>
  <cp:lastPrinted>2014-07-14T04:42:49Z</cp:lastPrinted>
  <dcterms:created xsi:type="dcterms:W3CDTF">2002-03-11T10:22:12Z</dcterms:created>
  <dcterms:modified xsi:type="dcterms:W3CDTF">2014-07-25T08:50:57Z</dcterms:modified>
</cp:coreProperties>
</file>