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9" activeTab="0"/>
  </bookViews>
  <sheets>
    <sheet name="Земельный налог, льготы ОМС" sheetId="1" r:id="rId1"/>
  </sheets>
  <definedNames>
    <definedName name="_xlnm.Print_Titles" localSheetId="0">'Земельный налог, льготы ОМС'!$A:$B</definedName>
    <definedName name="_xlnm.Print_Area" localSheetId="0">'Земельный налог, льготы ОМС'!$A$1:$T$29</definedName>
  </definedNames>
  <calcPr fullCalcOnLoad="1"/>
</workbook>
</file>

<file path=xl/sharedStrings.xml><?xml version="1.0" encoding="utf-8"?>
<sst xmlns="http://schemas.openxmlformats.org/spreadsheetml/2006/main" count="61" uniqueCount="39">
  <si>
    <t>Земельный налог</t>
  </si>
  <si>
    <t>Бырминское</t>
  </si>
  <si>
    <t>Голдыревское</t>
  </si>
  <si>
    <t>Ергачинское</t>
  </si>
  <si>
    <t>Зарубинское</t>
  </si>
  <si>
    <t>Калининское</t>
  </si>
  <si>
    <t>Комсомольское</t>
  </si>
  <si>
    <t>Кыласовское</t>
  </si>
  <si>
    <t>Ленское</t>
  </si>
  <si>
    <t>Мазунинское</t>
  </si>
  <si>
    <t>Моховское</t>
  </si>
  <si>
    <t>Насадское</t>
  </si>
  <si>
    <t>Неволинское</t>
  </si>
  <si>
    <t>Плехановское</t>
  </si>
  <si>
    <t>Сергинское</t>
  </si>
  <si>
    <t>Тихановское</t>
  </si>
  <si>
    <t>Троельжанское</t>
  </si>
  <si>
    <t>Усть-Турское</t>
  </si>
  <si>
    <t>Филипповское</t>
  </si>
  <si>
    <t>Шадейское</t>
  </si>
  <si>
    <t>Наименование поселения</t>
  </si>
  <si>
    <t>№ п/п</t>
  </si>
  <si>
    <t>Итого поселения</t>
  </si>
  <si>
    <t>Налог на имущество физическх лиц</t>
  </si>
  <si>
    <t>Земелььный налог с физических лиц</t>
  </si>
  <si>
    <t>факт за 2015 год</t>
  </si>
  <si>
    <t>факт за 2014 год</t>
  </si>
  <si>
    <t>прирост</t>
  </si>
  <si>
    <t>Земельный налог с юридических лиц</t>
  </si>
  <si>
    <t>K бюдж. эффект.</t>
  </si>
  <si>
    <t>низная бюджетная эффективность</t>
  </si>
  <si>
    <t>высокая бюджетная эффективность</t>
  </si>
  <si>
    <t>физ.лица</t>
  </si>
  <si>
    <t>юр.лица</t>
  </si>
  <si>
    <t>Итого:</t>
  </si>
  <si>
    <t>налоговые льготы не предоставлялись</t>
  </si>
  <si>
    <r>
      <t xml:space="preserve">сумма налоговых льгот в соот. с Реш. ОМС (пониж.ст) по </t>
    </r>
    <r>
      <rPr>
        <b/>
        <sz val="12"/>
        <color indexed="10"/>
        <rFont val="Times New Roman"/>
        <family val="1"/>
      </rPr>
      <t>физ.лицам</t>
    </r>
  </si>
  <si>
    <r>
      <t xml:space="preserve">сумма налоговых льгот в соот. с Реш. ОМС (пониж.ст) по </t>
    </r>
    <r>
      <rPr>
        <b/>
        <sz val="12"/>
        <color indexed="10"/>
        <rFont val="Times New Roman"/>
        <family val="1"/>
      </rPr>
      <t>юр.лицам</t>
    </r>
  </si>
  <si>
    <t>Анализ бюджетной эффективности налоговых льгот (пониженных ставок по налогам), предоставляемых органами местного самоуправления Кунгурского муниципального района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</si>
</sst>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#,##0.0"/>
    <numFmt numFmtId="187" formatCode="0.0%"/>
    <numFmt numFmtId="188" formatCode="#,##0.000"/>
    <numFmt numFmtId="189" formatCode="#,##0.0000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/>
    </xf>
    <xf numFmtId="0" fontId="6" fillId="8" borderId="10" xfId="0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3" fillId="8" borderId="0" xfId="0" applyFont="1" applyFill="1" applyAlignment="1">
      <alignment/>
    </xf>
    <xf numFmtId="4" fontId="6" fillId="8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4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" fontId="5" fillId="8" borderId="16" xfId="0" applyNumberFormat="1" applyFont="1" applyFill="1" applyBorder="1" applyAlignment="1">
      <alignment horizontal="center"/>
    </xf>
    <xf numFmtId="4" fontId="6" fillId="8" borderId="1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8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8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32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6" fillId="32" borderId="12" xfId="0" applyNumberFormat="1" applyFont="1" applyFill="1" applyBorder="1" applyAlignment="1">
      <alignment horizontal="center" vertical="center"/>
    </xf>
    <xf numFmtId="4" fontId="6" fillId="8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5" zoomScaleNormal="75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140625" defaultRowHeight="12.75"/>
  <cols>
    <col min="1" max="1" width="4.7109375" style="1" customWidth="1"/>
    <col min="2" max="2" width="19.8515625" style="1" customWidth="1"/>
    <col min="3" max="3" width="25.57421875" style="3" hidden="1" customWidth="1"/>
    <col min="4" max="6" width="15.8515625" style="3" customWidth="1"/>
    <col min="7" max="12" width="17.00390625" style="3" customWidth="1"/>
    <col min="13" max="13" width="22.57421875" style="3" customWidth="1"/>
    <col min="14" max="14" width="24.140625" style="3" customWidth="1"/>
    <col min="15" max="15" width="17.00390625" style="3" customWidth="1"/>
    <col min="16" max="16" width="21.7109375" style="1" hidden="1" customWidth="1"/>
    <col min="17" max="17" width="26.28125" style="1" hidden="1" customWidth="1"/>
    <col min="18" max="18" width="19.421875" style="1" bestFit="1" customWidth="1"/>
    <col min="19" max="19" width="12.140625" style="1" bestFit="1" customWidth="1"/>
    <col min="20" max="16384" width="9.140625" style="1" customWidth="1"/>
  </cols>
  <sheetData>
    <row r="1" spans="1:17" ht="16.5" customHeight="1" hidden="1">
      <c r="A1" s="5"/>
      <c r="B1" s="5"/>
      <c r="C1" s="7"/>
      <c r="D1" s="7"/>
      <c r="E1" s="7"/>
      <c r="F1" s="7"/>
      <c r="G1" s="6"/>
      <c r="H1" s="6"/>
      <c r="I1" s="6"/>
      <c r="J1" s="6"/>
      <c r="K1" s="6"/>
      <c r="L1" s="6"/>
      <c r="M1" s="6"/>
      <c r="N1" s="6"/>
      <c r="O1" s="6"/>
      <c r="P1" s="5"/>
      <c r="Q1" s="5"/>
    </row>
    <row r="2" spans="1:17" ht="15" hidden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</row>
    <row r="3" spans="1:17" ht="15" hidden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8"/>
      <c r="Q3" s="8"/>
    </row>
    <row r="4" spans="1:17" ht="15">
      <c r="A4" s="56"/>
      <c r="B4" s="57"/>
      <c r="C4" s="58"/>
      <c r="D4" s="59"/>
      <c r="E4" s="60"/>
      <c r="F4" s="60"/>
      <c r="G4" s="60"/>
      <c r="H4" s="60"/>
      <c r="I4" s="60"/>
      <c r="J4" s="60"/>
      <c r="K4" s="60"/>
      <c r="L4" s="60"/>
      <c r="M4" s="60"/>
      <c r="N4" s="61"/>
      <c r="O4" s="60"/>
      <c r="P4" s="62"/>
      <c r="Q4" s="8"/>
    </row>
    <row r="5" spans="1:17" ht="18.75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2"/>
      <c r="Q5" s="8"/>
    </row>
    <row r="6" spans="1:17" ht="15.75" thickBot="1">
      <c r="A6" s="56"/>
      <c r="B6" s="57"/>
      <c r="C6" s="58"/>
      <c r="D6" s="59"/>
      <c r="E6" s="60"/>
      <c r="F6" s="60"/>
      <c r="G6" s="60"/>
      <c r="H6" s="60"/>
      <c r="I6" s="60"/>
      <c r="J6" s="60"/>
      <c r="K6" s="60"/>
      <c r="L6" s="60"/>
      <c r="M6" s="60"/>
      <c r="N6" s="61"/>
      <c r="O6" s="60"/>
      <c r="P6" s="62"/>
      <c r="Q6" s="8"/>
    </row>
    <row r="7" spans="1:20" ht="34.5" customHeight="1">
      <c r="A7" s="64" t="s">
        <v>21</v>
      </c>
      <c r="B7" s="66" t="s">
        <v>20</v>
      </c>
      <c r="C7" s="40" t="s">
        <v>23</v>
      </c>
      <c r="D7" s="68" t="s">
        <v>0</v>
      </c>
      <c r="E7" s="69"/>
      <c r="F7" s="69"/>
      <c r="G7" s="69"/>
      <c r="H7" s="69"/>
      <c r="I7" s="69"/>
      <c r="J7" s="69"/>
      <c r="K7" s="69"/>
      <c r="L7" s="69"/>
      <c r="M7" s="69"/>
      <c r="N7" s="70"/>
      <c r="O7" s="41"/>
      <c r="P7" s="35" t="s">
        <v>28</v>
      </c>
      <c r="Q7" s="15" t="s">
        <v>24</v>
      </c>
      <c r="R7" s="16"/>
      <c r="S7" s="24"/>
      <c r="T7" s="24"/>
    </row>
    <row r="8" spans="1:20" s="10" customFormat="1" ht="78" customHeight="1" thickBot="1">
      <c r="A8" s="65"/>
      <c r="B8" s="67"/>
      <c r="C8" s="42" t="s">
        <v>25</v>
      </c>
      <c r="D8" s="71" t="s">
        <v>26</v>
      </c>
      <c r="E8" s="72"/>
      <c r="F8" s="73"/>
      <c r="G8" s="71" t="str">
        <f>C8</f>
        <v>факт за 2015 год</v>
      </c>
      <c r="H8" s="72"/>
      <c r="I8" s="73"/>
      <c r="J8" s="71" t="s">
        <v>27</v>
      </c>
      <c r="K8" s="72"/>
      <c r="L8" s="73"/>
      <c r="M8" s="33" t="s">
        <v>36</v>
      </c>
      <c r="N8" s="33" t="s">
        <v>37</v>
      </c>
      <c r="O8" s="34" t="s">
        <v>29</v>
      </c>
      <c r="P8" s="36" t="str">
        <f>G8</f>
        <v>факт за 2015 год</v>
      </c>
      <c r="Q8" s="19" t="str">
        <f>P8</f>
        <v>факт за 2015 год</v>
      </c>
      <c r="R8" s="17"/>
      <c r="S8" s="25"/>
      <c r="T8" s="25"/>
    </row>
    <row r="9" spans="1:20" s="10" customFormat="1" ht="15.75">
      <c r="A9" s="45"/>
      <c r="B9" s="37"/>
      <c r="C9" s="38"/>
      <c r="D9" s="39" t="s">
        <v>34</v>
      </c>
      <c r="E9" s="39" t="s">
        <v>32</v>
      </c>
      <c r="F9" s="39" t="s">
        <v>33</v>
      </c>
      <c r="G9" s="39" t="s">
        <v>34</v>
      </c>
      <c r="H9" s="39" t="s">
        <v>32</v>
      </c>
      <c r="I9" s="39" t="s">
        <v>33</v>
      </c>
      <c r="J9" s="39" t="s">
        <v>34</v>
      </c>
      <c r="K9" s="39" t="s">
        <v>32</v>
      </c>
      <c r="L9" s="39" t="s">
        <v>33</v>
      </c>
      <c r="M9" s="39"/>
      <c r="N9" s="39"/>
      <c r="O9" s="46"/>
      <c r="P9" s="36"/>
      <c r="Q9" s="19"/>
      <c r="R9" s="17"/>
      <c r="S9" s="25"/>
      <c r="T9" s="25"/>
    </row>
    <row r="10" spans="1:20" s="2" customFormat="1" ht="20.25" customHeight="1">
      <c r="A10" s="47">
        <v>1</v>
      </c>
      <c r="B10" s="13" t="s">
        <v>1</v>
      </c>
      <c r="C10" s="14">
        <v>143052.88</v>
      </c>
      <c r="D10" s="12">
        <f>E10+F10</f>
        <v>568209.8200000001</v>
      </c>
      <c r="E10" s="12">
        <v>242758.93</v>
      </c>
      <c r="F10" s="12">
        <v>325450.89</v>
      </c>
      <c r="G10" s="12">
        <f>H10+I10</f>
        <v>871871.41</v>
      </c>
      <c r="H10" s="12">
        <v>622780.99</v>
      </c>
      <c r="I10" s="12">
        <v>249090.42</v>
      </c>
      <c r="J10" s="12">
        <f>K10+L10</f>
        <v>303661.58999999997</v>
      </c>
      <c r="K10" s="12">
        <f>H10-E10</f>
        <v>380022.06</v>
      </c>
      <c r="L10" s="12">
        <f>I10-F10</f>
        <v>-76360.47</v>
      </c>
      <c r="M10" s="74" t="s">
        <v>35</v>
      </c>
      <c r="N10" s="75"/>
      <c r="O10" s="76"/>
      <c r="P10" s="43">
        <v>249090.42</v>
      </c>
      <c r="Q10" s="20">
        <v>622780.99</v>
      </c>
      <c r="R10" s="26"/>
      <c r="S10" s="26"/>
      <c r="T10" s="26"/>
    </row>
    <row r="11" spans="1:20" s="2" customFormat="1" ht="20.25" customHeight="1">
      <c r="A11" s="47">
        <v>2</v>
      </c>
      <c r="B11" s="13" t="s">
        <v>2</v>
      </c>
      <c r="C11" s="14">
        <v>133135.57</v>
      </c>
      <c r="D11" s="12">
        <f aca="true" t="shared" si="0" ref="D11:D28">E11+F11</f>
        <v>2377710.81</v>
      </c>
      <c r="E11" s="12">
        <v>152705.96</v>
      </c>
      <c r="F11" s="12">
        <v>2225004.85</v>
      </c>
      <c r="G11" s="12">
        <f aca="true" t="shared" si="1" ref="G11:G28">H11+I11</f>
        <v>1859927.19</v>
      </c>
      <c r="H11" s="12">
        <v>717989.4</v>
      </c>
      <c r="I11" s="12">
        <v>1141937.79</v>
      </c>
      <c r="J11" s="12">
        <f aca="true" t="shared" si="2" ref="J11:J28">K11+L11</f>
        <v>-517783.62</v>
      </c>
      <c r="K11" s="12">
        <f aca="true" t="shared" si="3" ref="K11:K28">H11-E11</f>
        <v>565283.4400000001</v>
      </c>
      <c r="L11" s="12">
        <f aca="true" t="shared" si="4" ref="L11:L28">I11-F11</f>
        <v>-1083067.06</v>
      </c>
      <c r="M11" s="74" t="s">
        <v>35</v>
      </c>
      <c r="N11" s="75"/>
      <c r="O11" s="76"/>
      <c r="P11" s="43">
        <v>1141937.79</v>
      </c>
      <c r="Q11" s="20">
        <v>717989.4</v>
      </c>
      <c r="R11" s="16"/>
      <c r="S11" s="26"/>
      <c r="T11" s="26"/>
    </row>
    <row r="12" spans="1:20" s="2" customFormat="1" ht="20.25" customHeight="1">
      <c r="A12" s="48">
        <v>3</v>
      </c>
      <c r="B12" s="11" t="s">
        <v>3</v>
      </c>
      <c r="C12" s="12">
        <v>199415.13</v>
      </c>
      <c r="D12" s="12">
        <f t="shared" si="0"/>
        <v>811086.6699999999</v>
      </c>
      <c r="E12" s="12">
        <v>124769.18</v>
      </c>
      <c r="F12" s="12">
        <v>686317.49</v>
      </c>
      <c r="G12" s="12">
        <f t="shared" si="1"/>
        <v>927468.89</v>
      </c>
      <c r="H12" s="12">
        <v>164773.34</v>
      </c>
      <c r="I12" s="12">
        <v>762695.55</v>
      </c>
      <c r="J12" s="12">
        <f t="shared" si="2"/>
        <v>116382.22000000006</v>
      </c>
      <c r="K12" s="12">
        <f t="shared" si="3"/>
        <v>40004.16</v>
      </c>
      <c r="L12" s="12">
        <f t="shared" si="4"/>
        <v>76378.06000000006</v>
      </c>
      <c r="M12" s="12"/>
      <c r="N12" s="29">
        <v>45047.2</v>
      </c>
      <c r="O12" s="49">
        <f>L12/N12</f>
        <v>1.695511818714594</v>
      </c>
      <c r="P12" s="43">
        <v>762695.55</v>
      </c>
      <c r="Q12" s="20">
        <v>164773.34</v>
      </c>
      <c r="R12" s="21" t="s">
        <v>31</v>
      </c>
      <c r="S12" s="22"/>
      <c r="T12" s="22"/>
    </row>
    <row r="13" spans="1:20" s="2" customFormat="1" ht="20.25" customHeight="1">
      <c r="A13" s="48">
        <v>4</v>
      </c>
      <c r="B13" s="11" t="s">
        <v>4</v>
      </c>
      <c r="C13" s="12">
        <v>143713.79</v>
      </c>
      <c r="D13" s="12">
        <f t="shared" si="0"/>
        <v>1923325.1099999999</v>
      </c>
      <c r="E13" s="12">
        <v>1106898.5</v>
      </c>
      <c r="F13" s="12">
        <v>816426.61</v>
      </c>
      <c r="G13" s="12">
        <f t="shared" si="1"/>
        <v>1355937</v>
      </c>
      <c r="H13" s="12">
        <v>543670.63</v>
      </c>
      <c r="I13" s="12">
        <v>812266.37</v>
      </c>
      <c r="J13" s="12">
        <f t="shared" si="2"/>
        <v>-567388.11</v>
      </c>
      <c r="K13" s="12">
        <f t="shared" si="3"/>
        <v>-563227.87</v>
      </c>
      <c r="L13" s="12">
        <f t="shared" si="4"/>
        <v>-4160.239999999991</v>
      </c>
      <c r="M13" s="74" t="s">
        <v>35</v>
      </c>
      <c r="N13" s="75"/>
      <c r="O13" s="76"/>
      <c r="P13" s="43">
        <v>812266.37</v>
      </c>
      <c r="Q13" s="20">
        <v>543670.63</v>
      </c>
      <c r="R13" s="16"/>
      <c r="S13" s="26"/>
      <c r="T13" s="26"/>
    </row>
    <row r="14" spans="1:20" s="2" customFormat="1" ht="20.25" customHeight="1">
      <c r="A14" s="48">
        <v>5</v>
      </c>
      <c r="B14" s="11" t="s">
        <v>5</v>
      </c>
      <c r="C14" s="12">
        <v>179694.39</v>
      </c>
      <c r="D14" s="12">
        <f t="shared" si="0"/>
        <v>1026904.8500000001</v>
      </c>
      <c r="E14" s="12">
        <v>288057.44</v>
      </c>
      <c r="F14" s="12">
        <v>738847.41</v>
      </c>
      <c r="G14" s="12">
        <f t="shared" si="1"/>
        <v>1106567.66</v>
      </c>
      <c r="H14" s="12">
        <v>503821.41</v>
      </c>
      <c r="I14" s="12">
        <v>602746.25</v>
      </c>
      <c r="J14" s="12">
        <f t="shared" si="2"/>
        <v>79662.80999999994</v>
      </c>
      <c r="K14" s="12">
        <f t="shared" si="3"/>
        <v>215763.96999999997</v>
      </c>
      <c r="L14" s="12">
        <f t="shared" si="4"/>
        <v>-136101.16000000003</v>
      </c>
      <c r="M14" s="74" t="s">
        <v>35</v>
      </c>
      <c r="N14" s="75"/>
      <c r="O14" s="76"/>
      <c r="P14" s="43">
        <v>602746.25</v>
      </c>
      <c r="Q14" s="20">
        <v>503821.41</v>
      </c>
      <c r="R14" s="16"/>
      <c r="S14" s="26"/>
      <c r="T14" s="26"/>
    </row>
    <row r="15" spans="1:20" s="2" customFormat="1" ht="20.25" customHeight="1">
      <c r="A15" s="48">
        <v>6</v>
      </c>
      <c r="B15" s="11" t="s">
        <v>6</v>
      </c>
      <c r="C15" s="12">
        <v>307492.66</v>
      </c>
      <c r="D15" s="12">
        <f t="shared" si="0"/>
        <v>515419.47</v>
      </c>
      <c r="E15" s="12">
        <v>156229.84</v>
      </c>
      <c r="F15" s="12">
        <v>359189.63</v>
      </c>
      <c r="G15" s="12">
        <f t="shared" si="1"/>
        <v>862222.61</v>
      </c>
      <c r="H15" s="12">
        <v>172084.78</v>
      </c>
      <c r="I15" s="12">
        <v>690137.83</v>
      </c>
      <c r="J15" s="12">
        <f t="shared" si="2"/>
        <v>346803.13999999996</v>
      </c>
      <c r="K15" s="12">
        <f t="shared" si="3"/>
        <v>15854.940000000002</v>
      </c>
      <c r="L15" s="12">
        <f t="shared" si="4"/>
        <v>330948.19999999995</v>
      </c>
      <c r="M15" s="74" t="s">
        <v>35</v>
      </c>
      <c r="N15" s="75"/>
      <c r="O15" s="76"/>
      <c r="P15" s="43">
        <v>690137.83</v>
      </c>
      <c r="Q15" s="20">
        <v>172084.78</v>
      </c>
      <c r="R15" s="16"/>
      <c r="S15" s="26"/>
      <c r="T15" s="26"/>
    </row>
    <row r="16" spans="1:20" s="2" customFormat="1" ht="20.25" customHeight="1">
      <c r="A16" s="48">
        <v>7</v>
      </c>
      <c r="B16" s="11" t="s">
        <v>7</v>
      </c>
      <c r="C16" s="12">
        <v>239473.74</v>
      </c>
      <c r="D16" s="12">
        <f t="shared" si="0"/>
        <v>2260317.76</v>
      </c>
      <c r="E16" s="12">
        <v>1182055.15</v>
      </c>
      <c r="F16" s="12">
        <v>1078262.61</v>
      </c>
      <c r="G16" s="12">
        <f t="shared" si="1"/>
        <v>2956583.43</v>
      </c>
      <c r="H16" s="12">
        <v>504516.48</v>
      </c>
      <c r="I16" s="12">
        <v>2452066.95</v>
      </c>
      <c r="J16" s="12">
        <f t="shared" si="2"/>
        <v>696265.6700000002</v>
      </c>
      <c r="K16" s="12">
        <f t="shared" si="3"/>
        <v>-677538.6699999999</v>
      </c>
      <c r="L16" s="12">
        <f t="shared" si="4"/>
        <v>1373804.34</v>
      </c>
      <c r="M16" s="74" t="s">
        <v>35</v>
      </c>
      <c r="N16" s="75"/>
      <c r="O16" s="76"/>
      <c r="P16" s="43">
        <v>2452066.95</v>
      </c>
      <c r="Q16" s="20">
        <v>504516.48</v>
      </c>
      <c r="R16" s="16"/>
      <c r="S16" s="26"/>
      <c r="T16" s="26"/>
    </row>
    <row r="17" spans="1:20" s="2" customFormat="1" ht="20.25" customHeight="1">
      <c r="A17" s="48">
        <v>8</v>
      </c>
      <c r="B17" s="11" t="s">
        <v>8</v>
      </c>
      <c r="C17" s="12">
        <v>269471.32</v>
      </c>
      <c r="D17" s="12">
        <f t="shared" si="0"/>
        <v>1378038.8199999998</v>
      </c>
      <c r="E17" s="12">
        <v>963154.6</v>
      </c>
      <c r="F17" s="12">
        <v>414884.22</v>
      </c>
      <c r="G17" s="12">
        <f t="shared" si="1"/>
        <v>1304662.25</v>
      </c>
      <c r="H17" s="12">
        <v>727156.82</v>
      </c>
      <c r="I17" s="12">
        <v>577505.43</v>
      </c>
      <c r="J17" s="12">
        <f t="shared" si="2"/>
        <v>-73376.56999999995</v>
      </c>
      <c r="K17" s="12">
        <f t="shared" si="3"/>
        <v>-235997.78000000003</v>
      </c>
      <c r="L17" s="12">
        <f t="shared" si="4"/>
        <v>162621.21000000008</v>
      </c>
      <c r="M17" s="74" t="s">
        <v>35</v>
      </c>
      <c r="N17" s="75"/>
      <c r="O17" s="76"/>
      <c r="P17" s="43">
        <v>577505.43</v>
      </c>
      <c r="Q17" s="20">
        <v>727156.82</v>
      </c>
      <c r="R17" s="16"/>
      <c r="S17" s="26"/>
      <c r="T17" s="26"/>
    </row>
    <row r="18" spans="1:20" s="2" customFormat="1" ht="20.25" customHeight="1">
      <c r="A18" s="48">
        <v>9</v>
      </c>
      <c r="B18" s="11" t="s">
        <v>9</v>
      </c>
      <c r="C18" s="12">
        <v>157487.93</v>
      </c>
      <c r="D18" s="12">
        <f t="shared" si="0"/>
        <v>572514.0800000001</v>
      </c>
      <c r="E18" s="12">
        <v>322661.27</v>
      </c>
      <c r="F18" s="12">
        <v>249852.81</v>
      </c>
      <c r="G18" s="12">
        <f t="shared" si="1"/>
        <v>509959.42</v>
      </c>
      <c r="H18" s="12">
        <v>271116.79</v>
      </c>
      <c r="I18" s="12">
        <v>238842.63</v>
      </c>
      <c r="J18" s="12">
        <f t="shared" si="2"/>
        <v>-62554.66000000003</v>
      </c>
      <c r="K18" s="12">
        <f t="shared" si="3"/>
        <v>-51544.48000000004</v>
      </c>
      <c r="L18" s="12">
        <f t="shared" si="4"/>
        <v>-11010.179999999993</v>
      </c>
      <c r="M18" s="74" t="s">
        <v>35</v>
      </c>
      <c r="N18" s="75"/>
      <c r="O18" s="76"/>
      <c r="P18" s="43">
        <v>238842.63</v>
      </c>
      <c r="Q18" s="20">
        <v>271116.79</v>
      </c>
      <c r="R18" s="16"/>
      <c r="S18" s="26"/>
      <c r="T18" s="26"/>
    </row>
    <row r="19" spans="1:20" s="2" customFormat="1" ht="20.25" customHeight="1">
      <c r="A19" s="48">
        <v>10</v>
      </c>
      <c r="B19" s="11" t="s">
        <v>10</v>
      </c>
      <c r="C19" s="12">
        <v>905951.56</v>
      </c>
      <c r="D19" s="12">
        <f t="shared" si="0"/>
        <v>889950.89</v>
      </c>
      <c r="E19" s="12">
        <v>522487.05</v>
      </c>
      <c r="F19" s="12">
        <v>367463.84</v>
      </c>
      <c r="G19" s="12">
        <f t="shared" si="1"/>
        <v>1428389.77</v>
      </c>
      <c r="H19" s="12">
        <v>1049095.84</v>
      </c>
      <c r="I19" s="12">
        <v>379293.93</v>
      </c>
      <c r="J19" s="12">
        <f t="shared" si="2"/>
        <v>538438.88</v>
      </c>
      <c r="K19" s="12">
        <f t="shared" si="3"/>
        <v>526608.79</v>
      </c>
      <c r="L19" s="12">
        <f t="shared" si="4"/>
        <v>11830.089999999967</v>
      </c>
      <c r="M19" s="29">
        <v>281000</v>
      </c>
      <c r="N19" s="12"/>
      <c r="O19" s="49">
        <f>K19/M19</f>
        <v>1.8740526334519574</v>
      </c>
      <c r="P19" s="43">
        <v>379293.93</v>
      </c>
      <c r="Q19" s="20">
        <v>1049095.84</v>
      </c>
      <c r="R19" s="21" t="s">
        <v>31</v>
      </c>
      <c r="S19" s="22"/>
      <c r="T19" s="22"/>
    </row>
    <row r="20" spans="1:20" s="2" customFormat="1" ht="20.25" customHeight="1">
      <c r="A20" s="48">
        <v>11</v>
      </c>
      <c r="B20" s="11" t="s">
        <v>11</v>
      </c>
      <c r="C20" s="12">
        <v>121717.07</v>
      </c>
      <c r="D20" s="12">
        <f t="shared" si="0"/>
        <v>758207.0900000001</v>
      </c>
      <c r="E20" s="12">
        <v>488999.52</v>
      </c>
      <c r="F20" s="12">
        <v>269207.57</v>
      </c>
      <c r="G20" s="12">
        <f t="shared" si="1"/>
        <v>766283.74</v>
      </c>
      <c r="H20" s="12">
        <v>659215.06</v>
      </c>
      <c r="I20" s="12">
        <v>107068.68</v>
      </c>
      <c r="J20" s="12">
        <f t="shared" si="2"/>
        <v>8076.650000000023</v>
      </c>
      <c r="K20" s="12">
        <f t="shared" si="3"/>
        <v>170215.54000000004</v>
      </c>
      <c r="L20" s="12">
        <f t="shared" si="4"/>
        <v>-162138.89</v>
      </c>
      <c r="M20" s="74" t="s">
        <v>35</v>
      </c>
      <c r="N20" s="75"/>
      <c r="O20" s="76"/>
      <c r="P20" s="43">
        <v>107068.68</v>
      </c>
      <c r="Q20" s="20">
        <v>659215.06</v>
      </c>
      <c r="R20" s="16"/>
      <c r="S20" s="26"/>
      <c r="T20" s="26"/>
    </row>
    <row r="21" spans="1:20" s="2" customFormat="1" ht="20.25" customHeight="1">
      <c r="A21" s="48">
        <v>12</v>
      </c>
      <c r="B21" s="11" t="s">
        <v>12</v>
      </c>
      <c r="C21" s="12">
        <v>273823.96</v>
      </c>
      <c r="D21" s="12">
        <f t="shared" si="0"/>
        <v>2976309.0700000003</v>
      </c>
      <c r="E21" s="12">
        <v>1802069.75</v>
      </c>
      <c r="F21" s="12">
        <v>1174239.32</v>
      </c>
      <c r="G21" s="12">
        <f t="shared" si="1"/>
        <v>2238300.96</v>
      </c>
      <c r="H21" s="12">
        <v>1463823.42</v>
      </c>
      <c r="I21" s="12">
        <v>774477.54</v>
      </c>
      <c r="J21" s="12">
        <f t="shared" si="2"/>
        <v>-738008.1100000001</v>
      </c>
      <c r="K21" s="12">
        <f t="shared" si="3"/>
        <v>-338246.3300000001</v>
      </c>
      <c r="L21" s="12">
        <f t="shared" si="4"/>
        <v>-399761.78</v>
      </c>
      <c r="M21" s="29">
        <v>114743.9</v>
      </c>
      <c r="N21" s="12"/>
      <c r="O21" s="49">
        <f>K21/M21</f>
        <v>-2.9478371399263934</v>
      </c>
      <c r="P21" s="43">
        <v>774477.54</v>
      </c>
      <c r="Q21" s="20">
        <v>1463823.42</v>
      </c>
      <c r="R21" s="21" t="s">
        <v>30</v>
      </c>
      <c r="S21" s="22"/>
      <c r="T21" s="22"/>
    </row>
    <row r="22" spans="1:20" s="2" customFormat="1" ht="20.25" customHeight="1">
      <c r="A22" s="48">
        <v>13</v>
      </c>
      <c r="B22" s="11" t="s">
        <v>13</v>
      </c>
      <c r="C22" s="12">
        <v>440111.12</v>
      </c>
      <c r="D22" s="12">
        <f t="shared" si="0"/>
        <v>2577161.54</v>
      </c>
      <c r="E22" s="12">
        <v>1992598.06</v>
      </c>
      <c r="F22" s="12">
        <v>584563.48</v>
      </c>
      <c r="G22" s="12">
        <f t="shared" si="1"/>
        <v>3316837.2300000004</v>
      </c>
      <c r="H22" s="12">
        <v>1062290.34</v>
      </c>
      <c r="I22" s="12">
        <v>2254546.89</v>
      </c>
      <c r="J22" s="12">
        <f t="shared" si="2"/>
        <v>739675.6900000002</v>
      </c>
      <c r="K22" s="12">
        <f t="shared" si="3"/>
        <v>-930307.72</v>
      </c>
      <c r="L22" s="12">
        <f t="shared" si="4"/>
        <v>1669983.4100000001</v>
      </c>
      <c r="M22" s="74" t="s">
        <v>35</v>
      </c>
      <c r="N22" s="75"/>
      <c r="O22" s="76"/>
      <c r="P22" s="43">
        <v>2254546.89</v>
      </c>
      <c r="Q22" s="20">
        <v>1062290.34</v>
      </c>
      <c r="R22" s="16"/>
      <c r="S22" s="26"/>
      <c r="T22" s="26"/>
    </row>
    <row r="23" spans="1:20" s="2" customFormat="1" ht="20.25" customHeight="1">
      <c r="A23" s="48">
        <v>14</v>
      </c>
      <c r="B23" s="11" t="s">
        <v>14</v>
      </c>
      <c r="C23" s="12">
        <v>294809.6</v>
      </c>
      <c r="D23" s="12">
        <f t="shared" si="0"/>
        <v>1140927.1600000001</v>
      </c>
      <c r="E23" s="12">
        <v>619711.13</v>
      </c>
      <c r="F23" s="12">
        <v>521216.03</v>
      </c>
      <c r="G23" s="12">
        <f t="shared" si="1"/>
        <v>2142337.38</v>
      </c>
      <c r="H23" s="12">
        <v>1483438.39</v>
      </c>
      <c r="I23" s="12">
        <v>658898.99</v>
      </c>
      <c r="J23" s="12">
        <f t="shared" si="2"/>
        <v>1001410.2199999999</v>
      </c>
      <c r="K23" s="12">
        <f t="shared" si="3"/>
        <v>863727.2599999999</v>
      </c>
      <c r="L23" s="12">
        <f t="shared" si="4"/>
        <v>137682.95999999996</v>
      </c>
      <c r="M23" s="74" t="s">
        <v>35</v>
      </c>
      <c r="N23" s="75"/>
      <c r="O23" s="76"/>
      <c r="P23" s="43">
        <v>658898.99</v>
      </c>
      <c r="Q23" s="20">
        <v>1483438.39</v>
      </c>
      <c r="R23" s="16"/>
      <c r="S23" s="26"/>
      <c r="T23" s="26"/>
    </row>
    <row r="24" spans="1:20" s="2" customFormat="1" ht="20.25" customHeight="1">
      <c r="A24" s="48">
        <v>15</v>
      </c>
      <c r="B24" s="11" t="s">
        <v>15</v>
      </c>
      <c r="C24" s="12">
        <v>132048.72</v>
      </c>
      <c r="D24" s="12">
        <f t="shared" si="0"/>
        <v>698940</v>
      </c>
      <c r="E24" s="12">
        <v>505279.46</v>
      </c>
      <c r="F24" s="12">
        <v>193660.54</v>
      </c>
      <c r="G24" s="12">
        <f t="shared" si="1"/>
        <v>591039.95</v>
      </c>
      <c r="H24" s="12">
        <v>197388.08</v>
      </c>
      <c r="I24" s="12">
        <v>393651.87</v>
      </c>
      <c r="J24" s="12">
        <f t="shared" si="2"/>
        <v>-107900.05000000002</v>
      </c>
      <c r="K24" s="12">
        <f t="shared" si="3"/>
        <v>-307891.38</v>
      </c>
      <c r="L24" s="12">
        <f t="shared" si="4"/>
        <v>199991.33</v>
      </c>
      <c r="M24" s="29">
        <v>306.48</v>
      </c>
      <c r="N24" s="29"/>
      <c r="O24" s="49">
        <f>K24/M24</f>
        <v>-1004.6051292090838</v>
      </c>
      <c r="P24" s="43">
        <v>393651.87</v>
      </c>
      <c r="Q24" s="20">
        <v>197388.08</v>
      </c>
      <c r="R24" s="21" t="s">
        <v>30</v>
      </c>
      <c r="S24" s="22"/>
      <c r="T24" s="22"/>
    </row>
    <row r="25" spans="1:20" s="2" customFormat="1" ht="20.25" customHeight="1">
      <c r="A25" s="48">
        <v>16</v>
      </c>
      <c r="B25" s="11" t="s">
        <v>16</v>
      </c>
      <c r="C25" s="12">
        <v>294726.67</v>
      </c>
      <c r="D25" s="12">
        <f t="shared" si="0"/>
        <v>1032853.55</v>
      </c>
      <c r="E25" s="12">
        <v>640409.92</v>
      </c>
      <c r="F25" s="12">
        <v>392443.63</v>
      </c>
      <c r="G25" s="12">
        <f t="shared" si="1"/>
        <v>1688971.2799999998</v>
      </c>
      <c r="H25" s="12">
        <v>613422.85</v>
      </c>
      <c r="I25" s="12">
        <v>1075548.43</v>
      </c>
      <c r="J25" s="12">
        <f t="shared" si="2"/>
        <v>656117.7299999999</v>
      </c>
      <c r="K25" s="12">
        <f t="shared" si="3"/>
        <v>-26987.070000000065</v>
      </c>
      <c r="L25" s="12">
        <f t="shared" si="4"/>
        <v>683104.7999999999</v>
      </c>
      <c r="M25" s="12"/>
      <c r="N25" s="29">
        <v>324412.1</v>
      </c>
      <c r="O25" s="49">
        <f>L25/N25</f>
        <v>2.105669917983947</v>
      </c>
      <c r="P25" s="43">
        <v>1075548.43</v>
      </c>
      <c r="Q25" s="20">
        <v>613422.85</v>
      </c>
      <c r="R25" s="21" t="s">
        <v>31</v>
      </c>
      <c r="S25" s="22"/>
      <c r="T25" s="22"/>
    </row>
    <row r="26" spans="1:20" s="2" customFormat="1" ht="20.25" customHeight="1">
      <c r="A26" s="48">
        <v>17</v>
      </c>
      <c r="B26" s="11" t="s">
        <v>17</v>
      </c>
      <c r="C26" s="12">
        <v>241087.96</v>
      </c>
      <c r="D26" s="12">
        <f t="shared" si="0"/>
        <v>271958.61</v>
      </c>
      <c r="E26" s="12">
        <v>218114.88</v>
      </c>
      <c r="F26" s="12">
        <v>53843.73</v>
      </c>
      <c r="G26" s="12">
        <f t="shared" si="1"/>
        <v>392681.54</v>
      </c>
      <c r="H26" s="12">
        <v>284125.87</v>
      </c>
      <c r="I26" s="12">
        <v>108555.67</v>
      </c>
      <c r="J26" s="12">
        <f t="shared" si="2"/>
        <v>120722.93</v>
      </c>
      <c r="K26" s="12">
        <f t="shared" si="3"/>
        <v>66010.98999999999</v>
      </c>
      <c r="L26" s="12">
        <f t="shared" si="4"/>
        <v>54711.939999999995</v>
      </c>
      <c r="M26" s="12"/>
      <c r="N26" s="29">
        <v>45675</v>
      </c>
      <c r="O26" s="49">
        <f>L26/N26</f>
        <v>1.1978530925013682</v>
      </c>
      <c r="P26" s="43">
        <v>108555.67</v>
      </c>
      <c r="Q26" s="20">
        <v>284125.87</v>
      </c>
      <c r="R26" s="21" t="s">
        <v>31</v>
      </c>
      <c r="S26" s="22"/>
      <c r="T26" s="22"/>
    </row>
    <row r="27" spans="1:20" s="2" customFormat="1" ht="20.25" customHeight="1">
      <c r="A27" s="48">
        <v>18</v>
      </c>
      <c r="B27" s="11" t="s">
        <v>18</v>
      </c>
      <c r="C27" s="12">
        <v>594850.91</v>
      </c>
      <c r="D27" s="12">
        <f t="shared" si="0"/>
        <v>950522.28</v>
      </c>
      <c r="E27" s="12">
        <v>209655.23</v>
      </c>
      <c r="F27" s="12">
        <v>740867.05</v>
      </c>
      <c r="G27" s="12">
        <f t="shared" si="1"/>
        <v>920172.67</v>
      </c>
      <c r="H27" s="12">
        <v>364959.27</v>
      </c>
      <c r="I27" s="12">
        <v>555213.4</v>
      </c>
      <c r="J27" s="12">
        <f t="shared" si="2"/>
        <v>-30349.610000000015</v>
      </c>
      <c r="K27" s="12">
        <f t="shared" si="3"/>
        <v>155304.04</v>
      </c>
      <c r="L27" s="12">
        <f t="shared" si="4"/>
        <v>-185653.65000000002</v>
      </c>
      <c r="M27" s="74" t="s">
        <v>35</v>
      </c>
      <c r="N27" s="75"/>
      <c r="O27" s="76"/>
      <c r="P27" s="43">
        <v>555213.4</v>
      </c>
      <c r="Q27" s="20">
        <v>364959.27</v>
      </c>
      <c r="R27" s="16"/>
      <c r="S27" s="26"/>
      <c r="T27" s="26"/>
    </row>
    <row r="28" spans="1:20" s="2" customFormat="1" ht="20.25" customHeight="1" thickBot="1">
      <c r="A28" s="50">
        <v>19</v>
      </c>
      <c r="B28" s="51" t="s">
        <v>19</v>
      </c>
      <c r="C28" s="52">
        <v>202718.95</v>
      </c>
      <c r="D28" s="53">
        <f t="shared" si="0"/>
        <v>1353095.5899999999</v>
      </c>
      <c r="E28" s="53">
        <v>248578.13</v>
      </c>
      <c r="F28" s="53">
        <v>1104517.46</v>
      </c>
      <c r="G28" s="53">
        <f t="shared" si="1"/>
        <v>904735.15</v>
      </c>
      <c r="H28" s="53">
        <v>236814.11</v>
      </c>
      <c r="I28" s="53">
        <v>667921.04</v>
      </c>
      <c r="J28" s="53">
        <f t="shared" si="2"/>
        <v>-448360.43999999994</v>
      </c>
      <c r="K28" s="53">
        <f t="shared" si="3"/>
        <v>-11764.020000000019</v>
      </c>
      <c r="L28" s="53">
        <f t="shared" si="4"/>
        <v>-436596.4199999999</v>
      </c>
      <c r="M28" s="79" t="s">
        <v>35</v>
      </c>
      <c r="N28" s="80"/>
      <c r="O28" s="81"/>
      <c r="P28" s="43">
        <v>667921.04</v>
      </c>
      <c r="Q28" s="20">
        <v>236814.11</v>
      </c>
      <c r="R28" s="16"/>
      <c r="S28" s="26"/>
      <c r="T28" s="26"/>
    </row>
    <row r="29" spans="1:20" s="4" customFormat="1" ht="33.75" customHeight="1" thickBot="1">
      <c r="A29" s="77" t="s">
        <v>22</v>
      </c>
      <c r="B29" s="78"/>
      <c r="C29" s="54">
        <f aca="true" t="shared" si="5" ref="C29:N29">SUM(C10:C28)</f>
        <v>5274783.930000001</v>
      </c>
      <c r="D29" s="32">
        <f t="shared" si="5"/>
        <v>24083453.17</v>
      </c>
      <c r="E29" s="32">
        <f t="shared" si="5"/>
        <v>11787194.000000004</v>
      </c>
      <c r="F29" s="32">
        <f t="shared" si="5"/>
        <v>12296259.170000002</v>
      </c>
      <c r="G29" s="32">
        <f t="shared" si="5"/>
        <v>26144949.53</v>
      </c>
      <c r="H29" s="32">
        <f t="shared" si="5"/>
        <v>11642483.869999997</v>
      </c>
      <c r="I29" s="32">
        <f t="shared" si="5"/>
        <v>14502465.66</v>
      </c>
      <c r="J29" s="32">
        <f t="shared" si="5"/>
        <v>2061496.3600000003</v>
      </c>
      <c r="K29" s="32">
        <f t="shared" si="5"/>
        <v>-144710.13000000015</v>
      </c>
      <c r="L29" s="32">
        <f t="shared" si="5"/>
        <v>2206206.49</v>
      </c>
      <c r="M29" s="32">
        <f>SUM(M10:M28)</f>
        <v>396050.38</v>
      </c>
      <c r="N29" s="32">
        <f t="shared" si="5"/>
        <v>415134.3</v>
      </c>
      <c r="O29" s="55"/>
      <c r="P29" s="44">
        <f>SUM(P10:P28)</f>
        <v>14502465.66</v>
      </c>
      <c r="Q29" s="23">
        <f>SUM(Q10:Q28)</f>
        <v>11642483.869999997</v>
      </c>
      <c r="R29" s="18"/>
      <c r="S29" s="27"/>
      <c r="T29" s="28"/>
    </row>
  </sheetData>
  <sheetProtection/>
  <mergeCells count="21">
    <mergeCell ref="A29:B29"/>
    <mergeCell ref="M28:O28"/>
    <mergeCell ref="M17:O17"/>
    <mergeCell ref="M18:O18"/>
    <mergeCell ref="M20:O20"/>
    <mergeCell ref="M22:O22"/>
    <mergeCell ref="M23:O23"/>
    <mergeCell ref="M27:O27"/>
    <mergeCell ref="M10:O10"/>
    <mergeCell ref="M11:O11"/>
    <mergeCell ref="M13:O13"/>
    <mergeCell ref="M14:O14"/>
    <mergeCell ref="M15:O15"/>
    <mergeCell ref="M16:O16"/>
    <mergeCell ref="A5:O5"/>
    <mergeCell ref="A7:A8"/>
    <mergeCell ref="B7:B8"/>
    <mergeCell ref="D7:N7"/>
    <mergeCell ref="D8:F8"/>
    <mergeCell ref="G8:I8"/>
    <mergeCell ref="J8:L8"/>
  </mergeCells>
  <printOptions horizontalCentered="1"/>
  <pageMargins left="0.15748031496062992" right="0.15748031496062992" top="0.984251968503937" bottom="0.1968503937007874" header="0.15748031496062992" footer="0.15748031496062992"/>
  <pageSetup fitToWidth="4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krohaleva_al</cp:lastModifiedBy>
  <cp:lastPrinted>2017-06-08T08:08:26Z</cp:lastPrinted>
  <dcterms:created xsi:type="dcterms:W3CDTF">1996-10-08T23:32:33Z</dcterms:created>
  <dcterms:modified xsi:type="dcterms:W3CDTF">2017-06-30T04:28:13Z</dcterms:modified>
  <cp:category/>
  <cp:version/>
  <cp:contentType/>
  <cp:contentStatus/>
</cp:coreProperties>
</file>